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005"/>
  </bookViews>
  <sheets>
    <sheet name="R7" sheetId="8" r:id="rId1"/>
    <sheet name="R6" sheetId="7" r:id="rId2"/>
    <sheet name="R5" sheetId="6" r:id="rId3"/>
    <sheet name="R4" sheetId="1" r:id="rId4"/>
    <sheet name="H29" sheetId="2" r:id="rId5"/>
    <sheet name="H24" sheetId="3" r:id="rId6"/>
    <sheet name="H19" sheetId="4" r:id="rId7"/>
    <sheet name="H14" sheetId="5" r:id="rId8"/>
  </sheets>
  <definedNames>
    <definedName name="_xlnm.Print_Area" localSheetId="3">'R4'!$A$1:$J$10</definedName>
    <definedName name="_xlnm.Print_Area" localSheetId="4">'H29'!$A$1:$J$10</definedName>
    <definedName name="_xlnm.Print_Area" localSheetId="5">'H24'!$A$1:$J$10</definedName>
    <definedName name="_xlnm.Print_Area" localSheetId="6">'H19'!$A$1:$I$10</definedName>
    <definedName name="_xlnm.Print_Area" localSheetId="7">'H14'!$A$1:$I$10</definedName>
    <definedName name="_xlnm.Print_Area" localSheetId="2">'R5'!$A$1:$J$10</definedName>
    <definedName name="_xlnm.Print_Area" localSheetId="1">'R6'!$A$1:$J$10</definedName>
    <definedName name="_xlnm.Print_Area" localSheetId="0">'R7'!$A$1:$J$10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<sst xmlns="http://schemas.openxmlformats.org/spreadsheetml/2006/main" xmlns:r="http://schemas.openxmlformats.org/officeDocument/2006/relationships" count="26" uniqueCount="26">
  <si>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</si>
  <si>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1"/>
  </si>
  <si>
    <t>要支援1</t>
    <rPh sb="0" eb="3">
      <t>ヨウシエン</t>
    </rPh>
    <phoneticPr fontId="1"/>
  </si>
  <si>
    <t>（注）第2号被保険者･･･40～64歳の人</t>
    <rPh sb="1" eb="2">
      <t>チュウ</t>
    </rPh>
    <rPh sb="3" eb="4">
      <t>ダイ</t>
    </rPh>
    <rPh sb="5" eb="6">
      <t>ゴウ</t>
    </rPh>
    <rPh sb="6" eb="7">
      <t>ヒ</t>
    </rPh>
    <rPh sb="7" eb="10">
      <t>ホケンシャ</t>
    </rPh>
    <rPh sb="18" eb="19">
      <t>サイ</t>
    </rPh>
    <rPh sb="20" eb="21">
      <t>ヒト</t>
    </rPh>
    <phoneticPr fontId="1"/>
  </si>
  <si>
    <t>第2号被保険者</t>
    <rPh sb="0" eb="1">
      <t>ダイ</t>
    </rPh>
    <rPh sb="2" eb="3">
      <t>ゴウ</t>
    </rPh>
    <rPh sb="3" eb="4">
      <t>ヒ</t>
    </rPh>
    <rPh sb="4" eb="7">
      <t>ホケンシャ</t>
    </rPh>
    <phoneticPr fontId="1"/>
  </si>
  <si>
    <t>令和4年3月31日現在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</si>
  <si>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総　　　数</t>
    <rPh sb="0" eb="1">
      <t>フサ</t>
    </rPh>
    <rPh sb="4" eb="5">
      <t>スウ</t>
    </rPh>
    <phoneticPr fontId="1"/>
  </si>
  <si>
    <t>要介護・要支援認定者数</t>
    <rPh sb="0" eb="1">
      <t>ヨウ</t>
    </rPh>
    <rPh sb="1" eb="3">
      <t>カイゴ</t>
    </rPh>
    <rPh sb="4" eb="7">
      <t>ヨウシエン</t>
    </rPh>
    <rPh sb="7" eb="9">
      <t>ニンテイ</t>
    </rPh>
    <rPh sb="9" eb="10">
      <t>シャ</t>
    </rPh>
    <rPh sb="10" eb="11">
      <t>スウ</t>
    </rPh>
    <phoneticPr fontId="1"/>
  </si>
  <si>
    <t>要支援</t>
    <rPh sb="0" eb="3">
      <t>ヨウシエン</t>
    </rPh>
    <phoneticPr fontId="1"/>
  </si>
  <si>
    <t>（単位：人）</t>
    <rPh sb="1" eb="3">
      <t>タンイ</t>
    </rPh>
    <rPh sb="4" eb="5">
      <t>ニン</t>
    </rPh>
    <phoneticPr fontId="1"/>
  </si>
  <si>
    <t>第1号被保険者</t>
    <rPh sb="0" eb="1">
      <t>ダイ</t>
    </rPh>
    <rPh sb="2" eb="3">
      <t>ゴウ</t>
    </rPh>
    <rPh sb="3" eb="4">
      <t>ヒ</t>
    </rPh>
    <rPh sb="4" eb="7">
      <t>ホケンシャ</t>
    </rPh>
    <phoneticPr fontId="1"/>
  </si>
  <si>
    <t>要介護5</t>
    <rPh sb="0" eb="1">
      <t>ヨウ</t>
    </rPh>
    <rPh sb="1" eb="3">
      <t>カイゴ</t>
    </rPh>
    <phoneticPr fontId="1"/>
  </si>
  <si>
    <t>平成29年3月31日現在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</si>
  <si>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要介護4</t>
    <rPh sb="0" eb="1">
      <t>ヨウ</t>
    </rPh>
    <rPh sb="1" eb="3">
      <t>カイゴ</t>
    </rPh>
    <phoneticPr fontId="1"/>
  </si>
  <si>
    <t>平成19年3月31日現在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</si>
  <si>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</si>
  <si>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要介護3</t>
    <rPh sb="0" eb="1">
      <t>ヨウ</t>
    </rPh>
    <rPh sb="1" eb="3">
      <t>カイゴ</t>
    </rPh>
    <phoneticPr fontId="1"/>
  </si>
  <si>
    <t>要支援2</t>
    <rPh sb="0" eb="3">
      <t>ヨウシエン</t>
    </rPh>
    <phoneticPr fontId="1"/>
  </si>
  <si>
    <t>75歳以上</t>
    <rPh sb="2" eb="3">
      <t>サイ</t>
    </rPh>
    <rPh sb="3" eb="5">
      <t>イジョウ</t>
    </rPh>
    <phoneticPr fontId="1"/>
  </si>
  <si>
    <t>合　　計</t>
    <rPh sb="0" eb="1">
      <t>ゴウ</t>
    </rPh>
    <rPh sb="3" eb="4">
      <t>ケイ</t>
    </rPh>
    <phoneticPr fontId="1"/>
  </si>
  <si>
    <t>要介護2</t>
    <rPh sb="0" eb="1">
      <t>ヨウ</t>
    </rPh>
    <rPh sb="1" eb="3">
      <t>カイゴ</t>
    </rPh>
    <phoneticPr fontId="1"/>
  </si>
  <si>
    <t>要介護1</t>
    <rPh sb="0" eb="1">
      <t>ヨウ</t>
    </rPh>
    <rPh sb="1" eb="3">
      <t>カイゴ</t>
    </rPh>
    <phoneticPr fontId="1"/>
  </si>
  <si>
    <t>平成24年3月31日現在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</si>
  <si>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平成14年3月31日現在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</si>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</sst>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1"/>
      <color rgb="FF000000"/>
      <name val="ＭＳ 明朝"/>
      <family val="1"/>
    </font>
    <font>
      <sz val="10"/>
      <color rgb="FF000000"/>
      <name val="ＭＳ 明朝"/>
      <family val="1"/>
    </font>
    <font>
      <sz val="11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38" fontId="6" fillId="0" borderId="1" xfId="1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38" fontId="3" fillId="0" borderId="1" xfId="1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38" fontId="9" fillId="0" borderId="1" xfId="1" applyFont="1" applyFill="1" applyBorder="1">
      <alignment vertical="center"/>
    </xf>
    <xf numFmtId="38" fontId="7" fillId="0" borderId="1" xfId="1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tabSelected="1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10" width="10.75" style="1" customWidth="1"/>
    <col min="11" max="16384" width="9" style="1"/>
  </cols>
  <sheetData>
    <row r="1" spans="1:10" ht="17.100000000000001" customHeight="1">
      <c r="A1" s="2" t="s">
        <v>7</v>
      </c>
      <c r="B1" s="7"/>
      <c r="C1" s="7"/>
      <c r="D1" s="7"/>
      <c r="E1" s="7"/>
      <c r="F1" s="7"/>
      <c r="G1" s="7"/>
      <c r="H1" s="7"/>
      <c r="I1" s="7"/>
      <c r="J1" s="7"/>
    </row>
    <row r="2" spans="1:10" ht="17.100000000000001" customHeight="1">
      <c r="A2" s="3"/>
      <c r="B2" s="3"/>
      <c r="C2" s="3"/>
      <c r="D2" s="3"/>
      <c r="E2" s="3"/>
      <c r="F2" s="3"/>
      <c r="G2" s="3"/>
      <c r="H2" s="3"/>
      <c r="I2" s="3"/>
      <c r="J2" s="9" t="s">
        <v>9</v>
      </c>
    </row>
    <row r="3" spans="1:10" ht="24.75" customHeight="1">
      <c r="A3" s="4"/>
      <c r="B3" s="4"/>
      <c r="C3" s="4" t="s">
        <v>2</v>
      </c>
      <c r="D3" s="4" t="s">
        <v>17</v>
      </c>
      <c r="E3" s="4" t="s">
        <v>21</v>
      </c>
      <c r="F3" s="4" t="s">
        <v>20</v>
      </c>
      <c r="G3" s="4" t="s">
        <v>16</v>
      </c>
      <c r="H3" s="4" t="s">
        <v>13</v>
      </c>
      <c r="I3" s="4" t="s">
        <v>11</v>
      </c>
      <c r="J3" s="4" t="s">
        <v>19</v>
      </c>
    </row>
    <row r="4" spans="1:10" ht="24.75" customHeight="1">
      <c r="A4" s="5" t="s">
        <v>10</v>
      </c>
      <c r="B4" s="4"/>
      <c r="C4" s="8">
        <f t="shared" ref="C4:I4" si="0">C5+C6</f>
        <v>701</v>
      </c>
      <c r="D4" s="8">
        <f t="shared" si="0"/>
        <v>397</v>
      </c>
      <c r="E4" s="8">
        <f t="shared" si="0"/>
        <v>642</v>
      </c>
      <c r="F4" s="8">
        <f t="shared" si="0"/>
        <v>361</v>
      </c>
      <c r="G4" s="8">
        <f t="shared" si="0"/>
        <v>359</v>
      </c>
      <c r="H4" s="8">
        <f t="shared" si="0"/>
        <v>446</v>
      </c>
      <c r="I4" s="8">
        <f t="shared" si="0"/>
        <v>220</v>
      </c>
      <c r="J4" s="8">
        <f>SUM(C4:I4)</f>
        <v>3126</v>
      </c>
    </row>
    <row r="5" spans="1:10" ht="24.75" customHeight="1">
      <c r="A5" s="6"/>
      <c r="B5" s="4" t="s">
        <v>15</v>
      </c>
      <c r="C5" s="8">
        <f>17+55</f>
        <v>72</v>
      </c>
      <c r="D5" s="8">
        <f>14+37</f>
        <v>51</v>
      </c>
      <c r="E5" s="8">
        <f>16+46</f>
        <v>62</v>
      </c>
      <c r="F5" s="8">
        <f>13+32</f>
        <v>45</v>
      </c>
      <c r="G5" s="8">
        <f>11+33</f>
        <v>44</v>
      </c>
      <c r="H5" s="8">
        <f>14+33</f>
        <v>47</v>
      </c>
      <c r="I5" s="8">
        <f>9+21</f>
        <v>30</v>
      </c>
      <c r="J5" s="8">
        <f>SUM(C5:I5)</f>
        <v>351</v>
      </c>
    </row>
    <row r="6" spans="1:10" ht="24.75" customHeight="1">
      <c r="A6" s="4"/>
      <c r="B6" s="4" t="s">
        <v>18</v>
      </c>
      <c r="C6" s="8">
        <f>132+200+199+98</f>
        <v>629</v>
      </c>
      <c r="D6" s="8">
        <f>66+101+101+78</f>
        <v>346</v>
      </c>
      <c r="E6" s="8">
        <f>111+163+169+137</f>
        <v>580</v>
      </c>
      <c r="F6" s="8">
        <f>42+77+83+114</f>
        <v>316</v>
      </c>
      <c r="G6" s="8">
        <f>48+61+78+128</f>
        <v>315</v>
      </c>
      <c r="H6" s="8">
        <f>55+75+99+170</f>
        <v>399</v>
      </c>
      <c r="I6" s="8">
        <f>37+53+38+62</f>
        <v>190</v>
      </c>
      <c r="J6" s="8">
        <f>SUM(C6:I6)</f>
        <v>2775</v>
      </c>
    </row>
    <row r="7" spans="1:10" ht="24.75" customHeight="1">
      <c r="A7" s="4" t="s">
        <v>4</v>
      </c>
      <c r="B7" s="4"/>
      <c r="C7" s="8">
        <v>8</v>
      </c>
      <c r="D7" s="8">
        <v>13</v>
      </c>
      <c r="E7" s="8">
        <v>12</v>
      </c>
      <c r="F7" s="8">
        <v>9</v>
      </c>
      <c r="G7" s="8">
        <v>7</v>
      </c>
      <c r="H7" s="8">
        <v>10</v>
      </c>
      <c r="I7" s="8">
        <v>8</v>
      </c>
      <c r="J7" s="8">
        <f>SUM(C7:I7)</f>
        <v>67</v>
      </c>
    </row>
    <row r="8" spans="1:10" ht="24.75" customHeight="1">
      <c r="A8" s="4" t="s">
        <v>6</v>
      </c>
      <c r="B8" s="4"/>
      <c r="C8" s="8">
        <f t="shared" ref="C8:I8" si="1">SUM(C4,C7)</f>
        <v>709</v>
      </c>
      <c r="D8" s="8">
        <f t="shared" si="1"/>
        <v>410</v>
      </c>
      <c r="E8" s="8">
        <f t="shared" si="1"/>
        <v>654</v>
      </c>
      <c r="F8" s="8">
        <f t="shared" si="1"/>
        <v>370</v>
      </c>
      <c r="G8" s="8">
        <f t="shared" si="1"/>
        <v>366</v>
      </c>
      <c r="H8" s="8">
        <f t="shared" si="1"/>
        <v>456</v>
      </c>
      <c r="I8" s="8">
        <f t="shared" si="1"/>
        <v>228</v>
      </c>
      <c r="J8" s="8">
        <f>SUM(C8:I8)</f>
        <v>3193</v>
      </c>
    </row>
    <row r="9" spans="1:10" ht="17.100000000000001" customHeight="1">
      <c r="A9" s="3"/>
      <c r="B9" s="3" t="s">
        <v>3</v>
      </c>
      <c r="C9" s="3"/>
      <c r="D9" s="3"/>
      <c r="E9" s="3"/>
      <c r="F9" s="3"/>
      <c r="G9" s="3"/>
      <c r="H9" s="3"/>
      <c r="J9" s="9" t="s">
        <v>25</v>
      </c>
    </row>
    <row r="10" spans="1:10" ht="17.100000000000001" customHeight="1">
      <c r="A10" s="3"/>
      <c r="B10" s="3"/>
      <c r="C10" s="3"/>
      <c r="D10" s="3"/>
      <c r="E10" s="3"/>
      <c r="F10" s="3"/>
      <c r="G10" s="3"/>
      <c r="H10" s="3"/>
      <c r="J10" s="9" t="s">
        <v>1</v>
      </c>
    </row>
    <row r="11" spans="1:10" ht="17.100000000000001" customHeight="1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10" width="10.75" style="1" customWidth="1"/>
    <col min="11" max="16384" width="9" style="1"/>
  </cols>
  <sheetData>
    <row r="1" spans="1:10" ht="17.100000000000001" customHeight="1">
      <c r="A1" s="2" t="s">
        <v>7</v>
      </c>
      <c r="B1" s="7"/>
      <c r="C1" s="7"/>
      <c r="D1" s="7"/>
      <c r="E1" s="7"/>
      <c r="F1" s="7"/>
      <c r="G1" s="7"/>
      <c r="H1" s="7"/>
      <c r="I1" s="7"/>
      <c r="J1" s="7"/>
    </row>
    <row r="2" spans="1:10" ht="17.100000000000001" customHeight="1">
      <c r="A2" s="3"/>
      <c r="B2" s="3"/>
      <c r="C2" s="3"/>
      <c r="D2" s="3"/>
      <c r="E2" s="3"/>
      <c r="F2" s="3"/>
      <c r="G2" s="3"/>
      <c r="H2" s="3"/>
      <c r="I2" s="3"/>
      <c r="J2" s="9" t="s">
        <v>9</v>
      </c>
    </row>
    <row r="3" spans="1:10" ht="24.75" customHeight="1">
      <c r="A3" s="4"/>
      <c r="B3" s="4"/>
      <c r="C3" s="4" t="s">
        <v>2</v>
      </c>
      <c r="D3" s="4" t="s">
        <v>17</v>
      </c>
      <c r="E3" s="4" t="s">
        <v>21</v>
      </c>
      <c r="F3" s="4" t="s">
        <v>20</v>
      </c>
      <c r="G3" s="4" t="s">
        <v>16</v>
      </c>
      <c r="H3" s="4" t="s">
        <v>13</v>
      </c>
      <c r="I3" s="4" t="s">
        <v>11</v>
      </c>
      <c r="J3" s="4" t="s">
        <v>19</v>
      </c>
    </row>
    <row r="4" spans="1:10" ht="24.75" customHeight="1">
      <c r="A4" s="5" t="s">
        <v>10</v>
      </c>
      <c r="B4" s="4"/>
      <c r="C4" s="10">
        <v>679</v>
      </c>
      <c r="D4" s="10">
        <v>409</v>
      </c>
      <c r="E4" s="10">
        <v>597</v>
      </c>
      <c r="F4" s="10">
        <v>371</v>
      </c>
      <c r="G4" s="10">
        <v>367</v>
      </c>
      <c r="H4" s="10">
        <v>406</v>
      </c>
      <c r="I4" s="10">
        <v>216</v>
      </c>
      <c r="J4" s="10">
        <f>SUM(C4:I4)</f>
        <v>3045</v>
      </c>
    </row>
    <row r="5" spans="1:10" ht="24.75" customHeight="1">
      <c r="A5" s="6"/>
      <c r="B5" s="4" t="s">
        <v>15</v>
      </c>
      <c r="C5" s="10">
        <f>18+64</f>
        <v>82</v>
      </c>
      <c r="D5" s="10">
        <f>12+35</f>
        <v>47</v>
      </c>
      <c r="E5" s="10">
        <f>21+46</f>
        <v>67</v>
      </c>
      <c r="F5" s="10">
        <f>9+29</f>
        <v>38</v>
      </c>
      <c r="G5" s="10">
        <f>12+42</f>
        <v>54</v>
      </c>
      <c r="H5" s="10">
        <f>15+29</f>
        <v>44</v>
      </c>
      <c r="I5" s="10">
        <f>9+22</f>
        <v>31</v>
      </c>
      <c r="J5" s="10">
        <f>SUM(C5:I5)</f>
        <v>363</v>
      </c>
    </row>
    <row r="6" spans="1:10" ht="24.75" customHeight="1">
      <c r="A6" s="4"/>
      <c r="B6" s="4" t="s">
        <v>18</v>
      </c>
      <c r="C6" s="10">
        <f t="shared" ref="C6:I6" si="0">C4-C5</f>
        <v>597</v>
      </c>
      <c r="D6" s="10">
        <f t="shared" si="0"/>
        <v>362</v>
      </c>
      <c r="E6" s="10">
        <f t="shared" si="0"/>
        <v>530</v>
      </c>
      <c r="F6" s="10">
        <f t="shared" si="0"/>
        <v>333</v>
      </c>
      <c r="G6" s="10">
        <f t="shared" si="0"/>
        <v>313</v>
      </c>
      <c r="H6" s="10">
        <f t="shared" si="0"/>
        <v>362</v>
      </c>
      <c r="I6" s="10">
        <f t="shared" si="0"/>
        <v>185</v>
      </c>
      <c r="J6" s="10">
        <f>SUM(C6:I6)</f>
        <v>2682</v>
      </c>
    </row>
    <row r="7" spans="1:10" ht="24.75" customHeight="1">
      <c r="A7" s="4" t="s">
        <v>4</v>
      </c>
      <c r="B7" s="4"/>
      <c r="C7" s="10">
        <v>7</v>
      </c>
      <c r="D7" s="10">
        <v>15</v>
      </c>
      <c r="E7" s="10">
        <v>13</v>
      </c>
      <c r="F7" s="10">
        <v>9</v>
      </c>
      <c r="G7" s="10">
        <v>8</v>
      </c>
      <c r="H7" s="10">
        <v>6</v>
      </c>
      <c r="I7" s="10">
        <v>7</v>
      </c>
      <c r="J7" s="10">
        <f>SUM(C7:I7)</f>
        <v>65</v>
      </c>
    </row>
    <row r="8" spans="1:10" ht="24.75" customHeight="1">
      <c r="A8" s="4" t="s">
        <v>6</v>
      </c>
      <c r="B8" s="4"/>
      <c r="C8" s="10">
        <f t="shared" ref="C8:I8" si="1">SUM(C4,C7)</f>
        <v>686</v>
      </c>
      <c r="D8" s="10">
        <f t="shared" si="1"/>
        <v>424</v>
      </c>
      <c r="E8" s="10">
        <f t="shared" si="1"/>
        <v>610</v>
      </c>
      <c r="F8" s="10">
        <f t="shared" si="1"/>
        <v>380</v>
      </c>
      <c r="G8" s="10">
        <f t="shared" si="1"/>
        <v>375</v>
      </c>
      <c r="H8" s="10">
        <f t="shared" si="1"/>
        <v>412</v>
      </c>
      <c r="I8" s="10">
        <f t="shared" si="1"/>
        <v>223</v>
      </c>
      <c r="J8" s="10">
        <f>SUM(C8:I8)</f>
        <v>3110</v>
      </c>
    </row>
    <row r="9" spans="1:10" ht="17.100000000000001" customHeight="1">
      <c r="A9" s="3"/>
      <c r="B9" s="3" t="s">
        <v>3</v>
      </c>
      <c r="C9" s="3"/>
      <c r="D9" s="3"/>
      <c r="E9" s="3"/>
      <c r="F9" s="3"/>
      <c r="G9" s="3"/>
      <c r="H9" s="3"/>
      <c r="J9" s="9" t="s">
        <v>0</v>
      </c>
    </row>
    <row r="10" spans="1:10" ht="17.100000000000001" customHeight="1">
      <c r="A10" s="3"/>
      <c r="B10" s="3"/>
      <c r="C10" s="3"/>
      <c r="D10" s="3"/>
      <c r="E10" s="3"/>
      <c r="F10" s="3"/>
      <c r="G10" s="3"/>
      <c r="H10" s="3"/>
      <c r="J10" s="9" t="s">
        <v>1</v>
      </c>
    </row>
    <row r="11" spans="1:10" ht="17.100000000000001" customHeight="1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10" width="10.75" style="1" customWidth="1"/>
    <col min="11" max="16384" width="9" style="1"/>
  </cols>
  <sheetData>
    <row r="1" spans="1:10" ht="17.100000000000001" customHeight="1">
      <c r="A1" s="2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100000000000001" customHeight="1">
      <c r="A2" s="11"/>
      <c r="B2" s="11"/>
      <c r="C2" s="11"/>
      <c r="D2" s="11"/>
      <c r="E2" s="11"/>
      <c r="F2" s="11"/>
      <c r="G2" s="11"/>
      <c r="H2" s="11"/>
      <c r="I2" s="11"/>
      <c r="J2" s="18" t="s">
        <v>9</v>
      </c>
    </row>
    <row r="3" spans="1:10" ht="24.75" customHeight="1">
      <c r="A3" s="12"/>
      <c r="B3" s="12"/>
      <c r="C3" s="12" t="s">
        <v>2</v>
      </c>
      <c r="D3" s="12" t="s">
        <v>17</v>
      </c>
      <c r="E3" s="12" t="s">
        <v>21</v>
      </c>
      <c r="F3" s="12" t="s">
        <v>20</v>
      </c>
      <c r="G3" s="12" t="s">
        <v>16</v>
      </c>
      <c r="H3" s="12" t="s">
        <v>13</v>
      </c>
      <c r="I3" s="12" t="s">
        <v>11</v>
      </c>
      <c r="J3" s="12" t="s">
        <v>19</v>
      </c>
    </row>
    <row r="4" spans="1:10" ht="24.75" customHeight="1">
      <c r="A4" s="13" t="s">
        <v>10</v>
      </c>
      <c r="B4" s="12"/>
      <c r="C4" s="16">
        <v>576</v>
      </c>
      <c r="D4" s="16">
        <v>364</v>
      </c>
      <c r="E4" s="16">
        <v>594</v>
      </c>
      <c r="F4" s="16">
        <v>334</v>
      </c>
      <c r="G4" s="16">
        <v>385</v>
      </c>
      <c r="H4" s="16">
        <v>415</v>
      </c>
      <c r="I4" s="16">
        <v>218</v>
      </c>
      <c r="J4" s="16">
        <f>SUM(C4:I4)</f>
        <v>2886</v>
      </c>
    </row>
    <row r="5" spans="1:10" ht="24.75" customHeight="1">
      <c r="A5" s="14"/>
      <c r="B5" s="12" t="s">
        <v>15</v>
      </c>
      <c r="C5" s="16">
        <v>80</v>
      </c>
      <c r="D5" s="16">
        <v>35</v>
      </c>
      <c r="E5" s="16">
        <v>78</v>
      </c>
      <c r="F5" s="16">
        <v>40</v>
      </c>
      <c r="G5" s="16">
        <v>58</v>
      </c>
      <c r="H5" s="16">
        <v>39</v>
      </c>
      <c r="I5" s="16">
        <v>34</v>
      </c>
      <c r="J5" s="16">
        <f>SUM(C5:I5)</f>
        <v>364</v>
      </c>
    </row>
    <row r="6" spans="1:10" ht="24.75" customHeight="1">
      <c r="A6" s="12"/>
      <c r="B6" s="12" t="s">
        <v>18</v>
      </c>
      <c r="C6" s="16">
        <v>496</v>
      </c>
      <c r="D6" s="16">
        <v>329</v>
      </c>
      <c r="E6" s="16">
        <v>516</v>
      </c>
      <c r="F6" s="16">
        <v>294</v>
      </c>
      <c r="G6" s="16">
        <v>327</v>
      </c>
      <c r="H6" s="16">
        <v>376</v>
      </c>
      <c r="I6" s="16">
        <v>184</v>
      </c>
      <c r="J6" s="16">
        <f>SUM(C6:I6)</f>
        <v>2522</v>
      </c>
    </row>
    <row r="7" spans="1:10" ht="24.75" customHeight="1">
      <c r="A7" s="12" t="s">
        <v>4</v>
      </c>
      <c r="B7" s="12"/>
      <c r="C7" s="16">
        <v>9</v>
      </c>
      <c r="D7" s="16">
        <v>9</v>
      </c>
      <c r="E7" s="16">
        <v>16</v>
      </c>
      <c r="F7" s="16">
        <v>13</v>
      </c>
      <c r="G7" s="16">
        <v>5</v>
      </c>
      <c r="H7" s="16">
        <v>4</v>
      </c>
      <c r="I7" s="16">
        <v>8</v>
      </c>
      <c r="J7" s="16">
        <f>SUM(C7:I7)</f>
        <v>64</v>
      </c>
    </row>
    <row r="8" spans="1:10" ht="24.75" customHeight="1">
      <c r="A8" s="12" t="s">
        <v>6</v>
      </c>
      <c r="B8" s="12"/>
      <c r="C8" s="17">
        <f t="shared" ref="C8:I8" si="0">SUM(C4,C7)</f>
        <v>585</v>
      </c>
      <c r="D8" s="17">
        <f t="shared" si="0"/>
        <v>373</v>
      </c>
      <c r="E8" s="17">
        <f t="shared" si="0"/>
        <v>610</v>
      </c>
      <c r="F8" s="17">
        <f t="shared" si="0"/>
        <v>347</v>
      </c>
      <c r="G8" s="17">
        <f t="shared" si="0"/>
        <v>390</v>
      </c>
      <c r="H8" s="17">
        <f t="shared" si="0"/>
        <v>419</v>
      </c>
      <c r="I8" s="17">
        <f t="shared" si="0"/>
        <v>226</v>
      </c>
      <c r="J8" s="17">
        <f>SUM(C8:I8)</f>
        <v>2950</v>
      </c>
    </row>
    <row r="9" spans="1:10" ht="17.100000000000001" customHeight="1">
      <c r="A9" s="11"/>
      <c r="B9" s="11" t="s">
        <v>3</v>
      </c>
      <c r="C9" s="11"/>
      <c r="D9" s="11"/>
      <c r="E9" s="11"/>
      <c r="F9" s="11"/>
      <c r="G9" s="11"/>
      <c r="H9" s="11"/>
      <c r="J9" s="18" t="s">
        <v>24</v>
      </c>
    </row>
    <row r="10" spans="1:10" ht="17.100000000000001" customHeight="1">
      <c r="A10" s="11"/>
      <c r="B10" s="11"/>
      <c r="C10" s="11"/>
      <c r="D10" s="11"/>
      <c r="E10" s="11"/>
      <c r="F10" s="11"/>
      <c r="G10" s="11"/>
      <c r="H10" s="11"/>
      <c r="J10" s="18" t="s">
        <v>1</v>
      </c>
    </row>
    <row r="11" spans="1:10" ht="17.10000000000000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10" width="10.75" style="1" customWidth="1"/>
    <col min="11" max="16384" width="9" style="1"/>
  </cols>
  <sheetData>
    <row r="1" spans="1:10" ht="17.100000000000001" customHeight="1">
      <c r="A1" s="2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100000000000001" customHeight="1">
      <c r="A2" s="11"/>
      <c r="B2" s="11"/>
      <c r="C2" s="11"/>
      <c r="D2" s="11"/>
      <c r="E2" s="11"/>
      <c r="F2" s="11"/>
      <c r="G2" s="11"/>
      <c r="H2" s="11"/>
      <c r="I2" s="11"/>
      <c r="J2" s="18" t="s">
        <v>9</v>
      </c>
    </row>
    <row r="3" spans="1:10" ht="24.75" customHeight="1">
      <c r="A3" s="12"/>
      <c r="B3" s="12"/>
      <c r="C3" s="12" t="s">
        <v>2</v>
      </c>
      <c r="D3" s="12" t="s">
        <v>17</v>
      </c>
      <c r="E3" s="12" t="s">
        <v>21</v>
      </c>
      <c r="F3" s="12" t="s">
        <v>20</v>
      </c>
      <c r="G3" s="12" t="s">
        <v>16</v>
      </c>
      <c r="H3" s="12" t="s">
        <v>13</v>
      </c>
      <c r="I3" s="12" t="s">
        <v>11</v>
      </c>
      <c r="J3" s="12" t="s">
        <v>19</v>
      </c>
    </row>
    <row r="4" spans="1:10" ht="24.75" customHeight="1">
      <c r="A4" s="13" t="s">
        <v>10</v>
      </c>
      <c r="B4" s="12"/>
      <c r="C4" s="16">
        <f t="shared" ref="C4:I4" si="0">SUM(C5:C6)</f>
        <v>520</v>
      </c>
      <c r="D4" s="16">
        <f t="shared" si="0"/>
        <v>316</v>
      </c>
      <c r="E4" s="16">
        <f t="shared" si="0"/>
        <v>574</v>
      </c>
      <c r="F4" s="16">
        <f t="shared" si="0"/>
        <v>382</v>
      </c>
      <c r="G4" s="16">
        <f t="shared" si="0"/>
        <v>371</v>
      </c>
      <c r="H4" s="16">
        <f t="shared" si="0"/>
        <v>415</v>
      </c>
      <c r="I4" s="16">
        <f t="shared" si="0"/>
        <v>204</v>
      </c>
      <c r="J4" s="16">
        <f>SUM(C4:I4)</f>
        <v>2782</v>
      </c>
    </row>
    <row r="5" spans="1:10" ht="24.75" customHeight="1">
      <c r="A5" s="14"/>
      <c r="B5" s="12" t="s">
        <v>15</v>
      </c>
      <c r="C5" s="16">
        <v>72</v>
      </c>
      <c r="D5" s="16">
        <v>47</v>
      </c>
      <c r="E5" s="16">
        <v>75</v>
      </c>
      <c r="F5" s="16">
        <v>57</v>
      </c>
      <c r="G5" s="16">
        <v>51</v>
      </c>
      <c r="H5" s="16">
        <v>49</v>
      </c>
      <c r="I5" s="16">
        <v>33</v>
      </c>
      <c r="J5" s="16">
        <f>SUM(C5:I5)</f>
        <v>384</v>
      </c>
    </row>
    <row r="6" spans="1:10" ht="24.75" customHeight="1">
      <c r="A6" s="12"/>
      <c r="B6" s="12" t="s">
        <v>18</v>
      </c>
      <c r="C6" s="16">
        <v>448</v>
      </c>
      <c r="D6" s="16">
        <v>269</v>
      </c>
      <c r="E6" s="16">
        <v>499</v>
      </c>
      <c r="F6" s="16">
        <v>325</v>
      </c>
      <c r="G6" s="16">
        <v>320</v>
      </c>
      <c r="H6" s="16">
        <v>366</v>
      </c>
      <c r="I6" s="16">
        <v>171</v>
      </c>
      <c r="J6" s="16">
        <f>SUM(C6:I6)</f>
        <v>2398</v>
      </c>
    </row>
    <row r="7" spans="1:10" ht="24.75" customHeight="1">
      <c r="A7" s="12" t="s">
        <v>4</v>
      </c>
      <c r="B7" s="12"/>
      <c r="C7" s="16">
        <v>9</v>
      </c>
      <c r="D7" s="16">
        <v>10</v>
      </c>
      <c r="E7" s="16">
        <v>11</v>
      </c>
      <c r="F7" s="16">
        <v>10</v>
      </c>
      <c r="G7" s="16">
        <v>8</v>
      </c>
      <c r="H7" s="16">
        <v>10</v>
      </c>
      <c r="I7" s="16">
        <v>6</v>
      </c>
      <c r="J7" s="16">
        <f>SUM(C7:I7)</f>
        <v>64</v>
      </c>
    </row>
    <row r="8" spans="1:10" ht="24.75" customHeight="1">
      <c r="A8" s="12" t="s">
        <v>6</v>
      </c>
      <c r="B8" s="12"/>
      <c r="C8" s="17">
        <f t="shared" ref="C8:I8" si="1">SUM(C4,C7)</f>
        <v>529</v>
      </c>
      <c r="D8" s="17">
        <f t="shared" si="1"/>
        <v>326</v>
      </c>
      <c r="E8" s="17">
        <f t="shared" si="1"/>
        <v>585</v>
      </c>
      <c r="F8" s="17">
        <f t="shared" si="1"/>
        <v>392</v>
      </c>
      <c r="G8" s="17">
        <f t="shared" si="1"/>
        <v>379</v>
      </c>
      <c r="H8" s="17">
        <f t="shared" si="1"/>
        <v>425</v>
      </c>
      <c r="I8" s="17">
        <f t="shared" si="1"/>
        <v>210</v>
      </c>
      <c r="J8" s="17">
        <f>SUM(C8:I8)</f>
        <v>2846</v>
      </c>
    </row>
    <row r="9" spans="1:10" ht="17.100000000000001" customHeight="1">
      <c r="A9" s="11"/>
      <c r="B9" s="11" t="s">
        <v>3</v>
      </c>
      <c r="C9" s="11"/>
      <c r="D9" s="11"/>
      <c r="E9" s="11"/>
      <c r="F9" s="11"/>
      <c r="G9" s="11"/>
      <c r="H9" s="11"/>
      <c r="J9" s="18" t="s">
        <v>5</v>
      </c>
    </row>
    <row r="10" spans="1:10" ht="17.100000000000001" customHeight="1">
      <c r="A10" s="11"/>
      <c r="B10" s="11"/>
      <c r="C10" s="11"/>
      <c r="D10" s="11"/>
      <c r="E10" s="11"/>
      <c r="F10" s="11"/>
      <c r="G10" s="11"/>
      <c r="H10" s="11"/>
      <c r="J10" s="18" t="s">
        <v>1</v>
      </c>
    </row>
    <row r="11" spans="1:10" ht="17.10000000000000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10" width="10.75" style="1" customWidth="1"/>
    <col min="11" max="16384" width="9" style="1"/>
  </cols>
  <sheetData>
    <row r="1" spans="1:10" ht="17.100000000000001" customHeight="1">
      <c r="A1" s="2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100000000000001" customHeight="1">
      <c r="A2" s="11"/>
      <c r="B2" s="11"/>
      <c r="C2" s="11"/>
      <c r="D2" s="11"/>
      <c r="E2" s="11"/>
      <c r="F2" s="11"/>
      <c r="G2" s="11"/>
      <c r="H2" s="11"/>
      <c r="I2" s="11"/>
      <c r="J2" s="18" t="s">
        <v>9</v>
      </c>
    </row>
    <row r="3" spans="1:10" ht="24.75" customHeight="1">
      <c r="A3" s="12"/>
      <c r="B3" s="12"/>
      <c r="C3" s="12" t="s">
        <v>2</v>
      </c>
      <c r="D3" s="12" t="s">
        <v>17</v>
      </c>
      <c r="E3" s="12" t="s">
        <v>21</v>
      </c>
      <c r="F3" s="12" t="s">
        <v>20</v>
      </c>
      <c r="G3" s="12" t="s">
        <v>16</v>
      </c>
      <c r="H3" s="12" t="s">
        <v>13</v>
      </c>
      <c r="I3" s="12" t="s">
        <v>11</v>
      </c>
      <c r="J3" s="12" t="s">
        <v>19</v>
      </c>
    </row>
    <row r="4" spans="1:10" ht="24.75" customHeight="1">
      <c r="A4" s="13" t="s">
        <v>10</v>
      </c>
      <c r="B4" s="12"/>
      <c r="C4" s="16">
        <v>437</v>
      </c>
      <c r="D4" s="16">
        <v>265</v>
      </c>
      <c r="E4" s="16">
        <v>449</v>
      </c>
      <c r="F4" s="16">
        <v>323</v>
      </c>
      <c r="G4" s="16">
        <v>301</v>
      </c>
      <c r="H4" s="16">
        <v>359</v>
      </c>
      <c r="I4" s="16">
        <v>199</v>
      </c>
      <c r="J4" s="16">
        <f>SUM(C4:I4)</f>
        <v>2333</v>
      </c>
    </row>
    <row r="5" spans="1:10" ht="24.75" customHeight="1">
      <c r="A5" s="14"/>
      <c r="B5" s="12" t="s">
        <v>15</v>
      </c>
      <c r="C5" s="16">
        <v>75</v>
      </c>
      <c r="D5" s="16">
        <v>45</v>
      </c>
      <c r="E5" s="16">
        <v>69</v>
      </c>
      <c r="F5" s="16">
        <v>48</v>
      </c>
      <c r="G5" s="16">
        <v>50</v>
      </c>
      <c r="H5" s="16">
        <v>52</v>
      </c>
      <c r="I5" s="16">
        <v>26</v>
      </c>
      <c r="J5" s="16">
        <f>SUM(C5:I5)</f>
        <v>365</v>
      </c>
    </row>
    <row r="6" spans="1:10" ht="24.75" customHeight="1">
      <c r="A6" s="12"/>
      <c r="B6" s="12" t="s">
        <v>18</v>
      </c>
      <c r="C6" s="16">
        <v>362</v>
      </c>
      <c r="D6" s="16">
        <v>220</v>
      </c>
      <c r="E6" s="16">
        <v>380</v>
      </c>
      <c r="F6" s="16">
        <v>275</v>
      </c>
      <c r="G6" s="16">
        <v>251</v>
      </c>
      <c r="H6" s="16">
        <v>307</v>
      </c>
      <c r="I6" s="16">
        <v>173</v>
      </c>
      <c r="J6" s="16">
        <f>SUM(C6:I6)</f>
        <v>1968</v>
      </c>
    </row>
    <row r="7" spans="1:10" ht="24.75" customHeight="1">
      <c r="A7" s="12" t="s">
        <v>4</v>
      </c>
      <c r="B7" s="12"/>
      <c r="C7" s="16">
        <v>9</v>
      </c>
      <c r="D7" s="16">
        <v>7</v>
      </c>
      <c r="E7" s="16">
        <v>13</v>
      </c>
      <c r="F7" s="16">
        <v>14</v>
      </c>
      <c r="G7" s="16">
        <v>8</v>
      </c>
      <c r="H7" s="16">
        <v>11</v>
      </c>
      <c r="I7" s="16">
        <v>5</v>
      </c>
      <c r="J7" s="16">
        <f>SUM(C7:I7)</f>
        <v>67</v>
      </c>
    </row>
    <row r="8" spans="1:10" ht="24.75" customHeight="1">
      <c r="A8" s="12" t="s">
        <v>6</v>
      </c>
      <c r="B8" s="12"/>
      <c r="C8" s="17">
        <f t="shared" ref="C8:I8" si="0">SUM(C4,C7)</f>
        <v>446</v>
      </c>
      <c r="D8" s="17">
        <f t="shared" si="0"/>
        <v>272</v>
      </c>
      <c r="E8" s="17">
        <f t="shared" si="0"/>
        <v>462</v>
      </c>
      <c r="F8" s="17">
        <f t="shared" si="0"/>
        <v>337</v>
      </c>
      <c r="G8" s="17">
        <f t="shared" si="0"/>
        <v>309</v>
      </c>
      <c r="H8" s="17">
        <f t="shared" si="0"/>
        <v>370</v>
      </c>
      <c r="I8" s="17">
        <f t="shared" si="0"/>
        <v>204</v>
      </c>
      <c r="J8" s="17">
        <f>SUM(C8:I8)</f>
        <v>2400</v>
      </c>
    </row>
    <row r="9" spans="1:10" ht="17.100000000000001" customHeight="1">
      <c r="A9" s="11"/>
      <c r="B9" s="11" t="s">
        <v>3</v>
      </c>
      <c r="C9" s="11"/>
      <c r="D9" s="11"/>
      <c r="E9" s="11"/>
      <c r="F9" s="11"/>
      <c r="G9" s="11"/>
      <c r="H9" s="11"/>
      <c r="J9" s="18" t="s">
        <v>12</v>
      </c>
    </row>
    <row r="10" spans="1:10" ht="17.100000000000001" customHeight="1">
      <c r="A10" s="11"/>
      <c r="B10" s="11"/>
      <c r="C10" s="11"/>
      <c r="D10" s="11"/>
      <c r="E10" s="11"/>
      <c r="F10" s="11"/>
      <c r="G10" s="11"/>
      <c r="H10" s="11"/>
      <c r="J10" s="18" t="s">
        <v>1</v>
      </c>
    </row>
    <row r="11" spans="1:10" ht="17.10000000000000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10" width="10.75" style="1" customWidth="1"/>
    <col min="11" max="16384" width="9" style="1"/>
  </cols>
  <sheetData>
    <row r="1" spans="1:10" ht="17.100000000000001" customHeight="1">
      <c r="A1" s="2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100000000000001" customHeight="1">
      <c r="A2" s="11"/>
      <c r="B2" s="11"/>
      <c r="C2" s="11"/>
      <c r="D2" s="11"/>
      <c r="E2" s="11"/>
      <c r="F2" s="11"/>
      <c r="G2" s="11"/>
      <c r="H2" s="11"/>
      <c r="I2" s="11"/>
      <c r="J2" s="18" t="s">
        <v>9</v>
      </c>
    </row>
    <row r="3" spans="1:10" ht="24.75" customHeight="1">
      <c r="A3" s="12"/>
      <c r="B3" s="12"/>
      <c r="C3" s="12" t="s">
        <v>2</v>
      </c>
      <c r="D3" s="12" t="s">
        <v>17</v>
      </c>
      <c r="E3" s="12" t="s">
        <v>21</v>
      </c>
      <c r="F3" s="12" t="s">
        <v>20</v>
      </c>
      <c r="G3" s="12" t="s">
        <v>16</v>
      </c>
      <c r="H3" s="12" t="s">
        <v>13</v>
      </c>
      <c r="I3" s="12" t="s">
        <v>11</v>
      </c>
      <c r="J3" s="12" t="s">
        <v>19</v>
      </c>
    </row>
    <row r="4" spans="1:10" ht="24.75" customHeight="1">
      <c r="A4" s="13" t="s">
        <v>10</v>
      </c>
      <c r="B4" s="12"/>
      <c r="C4" s="16">
        <v>262</v>
      </c>
      <c r="D4" s="16">
        <v>156</v>
      </c>
      <c r="E4" s="16">
        <v>360</v>
      </c>
      <c r="F4" s="16">
        <v>276</v>
      </c>
      <c r="G4" s="16">
        <v>220</v>
      </c>
      <c r="H4" s="16">
        <v>280</v>
      </c>
      <c r="I4" s="16">
        <v>228</v>
      </c>
      <c r="J4" s="16">
        <f>SUM(C4:I4)</f>
        <v>1782</v>
      </c>
    </row>
    <row r="5" spans="1:10" ht="24.75" customHeight="1">
      <c r="A5" s="14"/>
      <c r="B5" s="12" t="s">
        <v>15</v>
      </c>
      <c r="C5" s="16">
        <v>47</v>
      </c>
      <c r="D5" s="16">
        <v>24</v>
      </c>
      <c r="E5" s="16">
        <v>62</v>
      </c>
      <c r="F5" s="16">
        <v>52</v>
      </c>
      <c r="G5" s="16">
        <v>32</v>
      </c>
      <c r="H5" s="16">
        <v>47</v>
      </c>
      <c r="I5" s="16">
        <v>32</v>
      </c>
      <c r="J5" s="16">
        <f>SUM(C5:I5)</f>
        <v>296</v>
      </c>
    </row>
    <row r="6" spans="1:10" ht="24.75" customHeight="1">
      <c r="A6" s="12"/>
      <c r="B6" s="12" t="s">
        <v>18</v>
      </c>
      <c r="C6" s="16">
        <v>215</v>
      </c>
      <c r="D6" s="16">
        <v>132</v>
      </c>
      <c r="E6" s="16">
        <v>298</v>
      </c>
      <c r="F6" s="16">
        <v>224</v>
      </c>
      <c r="G6" s="16">
        <v>188</v>
      </c>
      <c r="H6" s="16">
        <v>233</v>
      </c>
      <c r="I6" s="16">
        <v>196</v>
      </c>
      <c r="J6" s="16">
        <f>SUM(C6:I6)</f>
        <v>1486</v>
      </c>
    </row>
    <row r="7" spans="1:10" ht="24.75" customHeight="1">
      <c r="A7" s="12" t="s">
        <v>4</v>
      </c>
      <c r="B7" s="12"/>
      <c r="C7" s="16">
        <v>9</v>
      </c>
      <c r="D7" s="16">
        <v>7</v>
      </c>
      <c r="E7" s="16">
        <v>13</v>
      </c>
      <c r="F7" s="16">
        <v>17</v>
      </c>
      <c r="G7" s="16">
        <v>8</v>
      </c>
      <c r="H7" s="16">
        <v>12</v>
      </c>
      <c r="I7" s="16">
        <v>7</v>
      </c>
      <c r="J7" s="16">
        <f>SUM(C7:I7)</f>
        <v>73</v>
      </c>
    </row>
    <row r="8" spans="1:10" ht="24.75" customHeight="1">
      <c r="A8" s="12" t="s">
        <v>6</v>
      </c>
      <c r="B8" s="12"/>
      <c r="C8" s="17">
        <f t="shared" ref="C8:I8" si="0">SUM(C4,C7)</f>
        <v>271</v>
      </c>
      <c r="D8" s="17">
        <f t="shared" si="0"/>
        <v>163</v>
      </c>
      <c r="E8" s="17">
        <f t="shared" si="0"/>
        <v>373</v>
      </c>
      <c r="F8" s="17">
        <f t="shared" si="0"/>
        <v>293</v>
      </c>
      <c r="G8" s="17">
        <f t="shared" si="0"/>
        <v>228</v>
      </c>
      <c r="H8" s="17">
        <f t="shared" si="0"/>
        <v>292</v>
      </c>
      <c r="I8" s="17">
        <f t="shared" si="0"/>
        <v>235</v>
      </c>
      <c r="J8" s="17">
        <f>SUM(C8:I8)</f>
        <v>1855</v>
      </c>
    </row>
    <row r="9" spans="1:10" ht="17.100000000000001" customHeight="1">
      <c r="A9" s="11"/>
      <c r="B9" s="11" t="s">
        <v>3</v>
      </c>
      <c r="C9" s="11"/>
      <c r="D9" s="11"/>
      <c r="E9" s="11"/>
      <c r="F9" s="11"/>
      <c r="G9" s="11"/>
      <c r="H9" s="11"/>
      <c r="J9" s="18" t="s">
        <v>22</v>
      </c>
    </row>
    <row r="10" spans="1:10" ht="17.100000000000001" customHeight="1">
      <c r="A10" s="11"/>
      <c r="B10" s="11"/>
      <c r="C10" s="11"/>
      <c r="D10" s="11"/>
      <c r="E10" s="11"/>
      <c r="F10" s="11"/>
      <c r="G10" s="11"/>
      <c r="H10" s="11"/>
      <c r="J10" s="18" t="s">
        <v>1</v>
      </c>
    </row>
    <row r="11" spans="1:10" ht="17.10000000000000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9" width="10.75" style="1" customWidth="1"/>
    <col min="10" max="16384" width="9" style="1"/>
  </cols>
  <sheetData>
    <row r="1" spans="1:9" ht="17.100000000000001" customHeight="1">
      <c r="A1" s="2" t="s">
        <v>7</v>
      </c>
      <c r="B1" s="15"/>
      <c r="C1" s="15"/>
      <c r="D1" s="15"/>
      <c r="E1" s="15"/>
      <c r="F1" s="15"/>
      <c r="G1" s="15"/>
      <c r="H1" s="15"/>
      <c r="I1" s="15"/>
    </row>
    <row r="2" spans="1:9" ht="17.100000000000001" customHeight="1">
      <c r="A2" s="11"/>
      <c r="B2" s="11"/>
      <c r="C2" s="11"/>
      <c r="D2" s="11"/>
      <c r="E2" s="11"/>
      <c r="F2" s="11"/>
      <c r="G2" s="11"/>
      <c r="H2" s="11"/>
      <c r="I2" s="18" t="s">
        <v>9</v>
      </c>
    </row>
    <row r="3" spans="1:9" ht="24.75" customHeight="1">
      <c r="A3" s="12"/>
      <c r="B3" s="12"/>
      <c r="C3" s="12" t="s">
        <v>8</v>
      </c>
      <c r="D3" s="12" t="s">
        <v>21</v>
      </c>
      <c r="E3" s="12" t="s">
        <v>20</v>
      </c>
      <c r="F3" s="12" t="s">
        <v>16</v>
      </c>
      <c r="G3" s="12" t="s">
        <v>13</v>
      </c>
      <c r="H3" s="12" t="s">
        <v>11</v>
      </c>
      <c r="I3" s="12" t="s">
        <v>19</v>
      </c>
    </row>
    <row r="4" spans="1:9" ht="24.75" customHeight="1">
      <c r="A4" s="13" t="s">
        <v>10</v>
      </c>
      <c r="B4" s="12"/>
      <c r="C4" s="16">
        <v>241</v>
      </c>
      <c r="D4" s="16">
        <v>226</v>
      </c>
      <c r="E4" s="16">
        <v>287</v>
      </c>
      <c r="F4" s="16">
        <v>254</v>
      </c>
      <c r="G4" s="16">
        <v>247</v>
      </c>
      <c r="H4" s="16">
        <v>106</v>
      </c>
      <c r="I4" s="16">
        <f>SUM(C4:H4)</f>
        <v>1361</v>
      </c>
    </row>
    <row r="5" spans="1:9" ht="24.75" customHeight="1">
      <c r="A5" s="14"/>
      <c r="B5" s="12" t="s">
        <v>15</v>
      </c>
      <c r="C5" s="16">
        <v>39</v>
      </c>
      <c r="D5" s="16">
        <v>37</v>
      </c>
      <c r="E5" s="16">
        <v>45</v>
      </c>
      <c r="F5" s="16">
        <v>45</v>
      </c>
      <c r="G5" s="16">
        <v>37</v>
      </c>
      <c r="H5" s="16">
        <v>28</v>
      </c>
      <c r="I5" s="16">
        <f>SUM(C5:H5)</f>
        <v>231</v>
      </c>
    </row>
    <row r="6" spans="1:9" ht="24.75" customHeight="1">
      <c r="A6" s="12"/>
      <c r="B6" s="12" t="s">
        <v>18</v>
      </c>
      <c r="C6" s="16">
        <v>202</v>
      </c>
      <c r="D6" s="16">
        <v>189</v>
      </c>
      <c r="E6" s="16">
        <v>242</v>
      </c>
      <c r="F6" s="16">
        <v>209</v>
      </c>
      <c r="G6" s="16">
        <v>210</v>
      </c>
      <c r="H6" s="16">
        <v>78</v>
      </c>
      <c r="I6" s="16">
        <f>SUM(C6:H6)</f>
        <v>1130</v>
      </c>
    </row>
    <row r="7" spans="1:9" ht="24.75" customHeight="1">
      <c r="A7" s="12" t="s">
        <v>4</v>
      </c>
      <c r="B7" s="12"/>
      <c r="C7" s="16">
        <v>8</v>
      </c>
      <c r="D7" s="16">
        <v>7</v>
      </c>
      <c r="E7" s="16">
        <v>8</v>
      </c>
      <c r="F7" s="16">
        <v>16</v>
      </c>
      <c r="G7" s="16">
        <v>8</v>
      </c>
      <c r="H7" s="16">
        <v>10</v>
      </c>
      <c r="I7" s="16">
        <f>SUM(C7:H7)</f>
        <v>57</v>
      </c>
    </row>
    <row r="8" spans="1:9" ht="24.75" customHeight="1">
      <c r="A8" s="12" t="s">
        <v>6</v>
      </c>
      <c r="B8" s="12"/>
      <c r="C8" s="17">
        <f t="shared" ref="C8:H8" si="0">SUM(C4,C7)</f>
        <v>249</v>
      </c>
      <c r="D8" s="17">
        <f t="shared" si="0"/>
        <v>233</v>
      </c>
      <c r="E8" s="17">
        <f t="shared" si="0"/>
        <v>295</v>
      </c>
      <c r="F8" s="17">
        <f t="shared" si="0"/>
        <v>270</v>
      </c>
      <c r="G8" s="17">
        <f t="shared" si="0"/>
        <v>255</v>
      </c>
      <c r="H8" s="17">
        <f t="shared" si="0"/>
        <v>116</v>
      </c>
      <c r="I8" s="17">
        <f>SUM(C8:H8)</f>
        <v>1418</v>
      </c>
    </row>
    <row r="9" spans="1:9" ht="17.100000000000001" customHeight="1">
      <c r="A9" s="11"/>
      <c r="B9" s="11" t="s">
        <v>3</v>
      </c>
      <c r="C9" s="11"/>
      <c r="D9" s="11"/>
      <c r="E9" s="11"/>
      <c r="F9" s="11"/>
      <c r="G9" s="11"/>
      <c r="I9" s="18" t="s">
        <v>14</v>
      </c>
    </row>
    <row r="10" spans="1:9" ht="17.100000000000001" customHeight="1">
      <c r="A10" s="11"/>
      <c r="B10" s="11"/>
      <c r="C10" s="11"/>
      <c r="D10" s="11"/>
      <c r="E10" s="11"/>
      <c r="F10" s="11"/>
      <c r="G10" s="11"/>
      <c r="I10" s="18" t="s">
        <v>1</v>
      </c>
    </row>
    <row r="11" spans="1:9" ht="17.100000000000001" customHeight="1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1"/>
  <sheetViews>
    <sheetView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.875" style="1" customWidth="1"/>
    <col min="2" max="2" width="18.75" style="1" customWidth="1"/>
    <col min="3" max="9" width="10.75" style="1" customWidth="1"/>
    <col min="10" max="16384" width="9" style="1"/>
  </cols>
  <sheetData>
    <row r="1" spans="1:9" ht="17.100000000000001" customHeight="1">
      <c r="A1" s="2" t="s">
        <v>7</v>
      </c>
      <c r="B1" s="15"/>
      <c r="C1" s="15"/>
      <c r="D1" s="15"/>
      <c r="E1" s="15"/>
      <c r="F1" s="15"/>
      <c r="G1" s="15"/>
      <c r="H1" s="15"/>
      <c r="I1" s="15"/>
    </row>
    <row r="2" spans="1:9" ht="17.100000000000001" customHeight="1">
      <c r="A2" s="11"/>
      <c r="B2" s="11"/>
      <c r="C2" s="11"/>
      <c r="D2" s="11"/>
      <c r="E2" s="11"/>
      <c r="F2" s="11"/>
      <c r="G2" s="11"/>
      <c r="H2" s="11"/>
      <c r="I2" s="18" t="s">
        <v>9</v>
      </c>
    </row>
    <row r="3" spans="1:9" ht="24.75" customHeight="1">
      <c r="A3" s="12"/>
      <c r="B3" s="12"/>
      <c r="C3" s="12" t="s">
        <v>8</v>
      </c>
      <c r="D3" s="12" t="s">
        <v>21</v>
      </c>
      <c r="E3" s="12" t="s">
        <v>20</v>
      </c>
      <c r="F3" s="12" t="s">
        <v>16</v>
      </c>
      <c r="G3" s="12" t="s">
        <v>13</v>
      </c>
      <c r="H3" s="12" t="s">
        <v>11</v>
      </c>
      <c r="I3" s="12" t="s">
        <v>19</v>
      </c>
    </row>
    <row r="4" spans="1:9" ht="24.75" customHeight="1">
      <c r="A4" s="13" t="s">
        <v>10</v>
      </c>
      <c r="B4" s="12"/>
      <c r="C4" s="16">
        <v>116</v>
      </c>
      <c r="D4" s="16">
        <v>242</v>
      </c>
      <c r="E4" s="16">
        <v>137</v>
      </c>
      <c r="F4" s="16">
        <v>121</v>
      </c>
      <c r="G4" s="16">
        <v>153</v>
      </c>
      <c r="H4" s="16">
        <v>68</v>
      </c>
      <c r="I4" s="16">
        <f>SUM(C4:H4)</f>
        <v>837</v>
      </c>
    </row>
    <row r="5" spans="1:9" ht="24.75" customHeight="1">
      <c r="A5" s="14"/>
      <c r="B5" s="12" t="s">
        <v>15</v>
      </c>
      <c r="C5" s="16">
        <v>31</v>
      </c>
      <c r="D5" s="16">
        <v>61</v>
      </c>
      <c r="E5" s="16">
        <v>37</v>
      </c>
      <c r="F5" s="16">
        <v>30</v>
      </c>
      <c r="G5" s="16">
        <v>30</v>
      </c>
      <c r="H5" s="16">
        <v>22</v>
      </c>
      <c r="I5" s="16">
        <f>SUM(C5:H5)</f>
        <v>211</v>
      </c>
    </row>
    <row r="6" spans="1:9" ht="24.75" customHeight="1">
      <c r="A6" s="12"/>
      <c r="B6" s="12" t="s">
        <v>18</v>
      </c>
      <c r="C6" s="16">
        <v>85</v>
      </c>
      <c r="D6" s="16">
        <v>181</v>
      </c>
      <c r="E6" s="16">
        <v>100</v>
      </c>
      <c r="F6" s="16">
        <v>91</v>
      </c>
      <c r="G6" s="16">
        <v>123</v>
      </c>
      <c r="H6" s="16">
        <v>46</v>
      </c>
      <c r="I6" s="16">
        <f>SUM(C6:H6)</f>
        <v>626</v>
      </c>
    </row>
    <row r="7" spans="1:9" ht="24.75" customHeight="1">
      <c r="A7" s="12" t="s">
        <v>4</v>
      </c>
      <c r="B7" s="12"/>
      <c r="C7" s="16">
        <v>0</v>
      </c>
      <c r="D7" s="16">
        <v>13</v>
      </c>
      <c r="E7" s="16">
        <v>6</v>
      </c>
      <c r="F7" s="16">
        <v>7</v>
      </c>
      <c r="G7" s="16">
        <v>6</v>
      </c>
      <c r="H7" s="16">
        <v>5</v>
      </c>
      <c r="I7" s="16">
        <f>SUM(C7:H7)</f>
        <v>37</v>
      </c>
    </row>
    <row r="8" spans="1:9" ht="24.75" customHeight="1">
      <c r="A8" s="12" t="s">
        <v>6</v>
      </c>
      <c r="B8" s="12"/>
      <c r="C8" s="17">
        <f t="shared" ref="C8:H8" si="0">SUM(C4,C7)</f>
        <v>116</v>
      </c>
      <c r="D8" s="17">
        <f t="shared" si="0"/>
        <v>255</v>
      </c>
      <c r="E8" s="17">
        <f t="shared" si="0"/>
        <v>143</v>
      </c>
      <c r="F8" s="17">
        <f t="shared" si="0"/>
        <v>128</v>
      </c>
      <c r="G8" s="17">
        <f t="shared" si="0"/>
        <v>159</v>
      </c>
      <c r="H8" s="17">
        <f t="shared" si="0"/>
        <v>73</v>
      </c>
      <c r="I8" s="17">
        <f>SUM(C8:H8)</f>
        <v>874</v>
      </c>
    </row>
    <row r="9" spans="1:9" ht="17.100000000000001" customHeight="1">
      <c r="A9" s="11"/>
      <c r="B9" s="11" t="s">
        <v>3</v>
      </c>
      <c r="C9" s="11"/>
      <c r="D9" s="11"/>
      <c r="E9" s="11"/>
      <c r="F9" s="11"/>
      <c r="G9" s="11"/>
      <c r="I9" s="18" t="s">
        <v>23</v>
      </c>
    </row>
    <row r="10" spans="1:9" ht="17.100000000000001" customHeight="1">
      <c r="A10" s="11"/>
      <c r="B10" s="11"/>
      <c r="C10" s="11"/>
      <c r="D10" s="11"/>
      <c r="E10" s="11"/>
      <c r="F10" s="11"/>
      <c r="G10" s="11"/>
      <c r="I10" s="18" t="s">
        <v>1</v>
      </c>
    </row>
    <row r="11" spans="1:9" ht="17.100000000000001" customHeight="1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17.100000000000001" customHeight="1"/>
  </sheetData>
  <mergeCells count="5">
    <mergeCell ref="A3:B3"/>
    <mergeCell ref="A4:B4"/>
    <mergeCell ref="A7:B7"/>
    <mergeCell ref="A8:B8"/>
    <mergeCell ref="A5:A6"/>
  </mergeCells>
  <phoneticPr fontId="1"/>
  <pageMargins left="0.47244094488188981" right="0.47244094488188981" top="0.82677165354330717" bottom="0.78740157480314965" header="0.51181102362204722" footer="0.45"/>
  <pageSetup paperSize="9" scale="88" firstPageNumber="64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R7</vt:lpstr>
      <vt:lpstr>R6</vt:lpstr>
      <vt:lpstr>R5</vt:lpstr>
      <vt:lpstr>R4</vt:lpstr>
      <vt:lpstr>H29</vt:lpstr>
      <vt:lpstr>H24</vt:lpstr>
      <vt:lpstr>H19</vt:lpstr>
      <vt:lpstr>H14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cp:lastPrinted>2025-03-07T07:56:29Z</cp:lastPrinted>
  <dcterms:created xsi:type="dcterms:W3CDTF">2023-01-04T02:17:38Z</dcterms:created>
  <dcterms:modified xsi:type="dcterms:W3CDTF">2026-03-17T23:51:10Z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2026-03-17T23:51:10Z</vt:filetime>
  </property>
</Properties>
</file>