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0530" windowHeight="78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W36" i="9"/>
  <c r="AM36" i="9"/>
  <c r="C36" i="9"/>
  <c r="BW35" i="9"/>
  <c r="CO34" i="9"/>
  <c r="CO35" i="9" s="1"/>
  <c r="CO36" i="9" s="1"/>
  <c r="BW34" i="9"/>
  <c r="C34" i="9"/>
  <c r="C35"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AM34" i="9"/>
  <c r="AM35" i="9" s="1"/>
</calcChain>
</file>

<file path=xl/sharedStrings.xml><?xml version="1.0" encoding="utf-8"?>
<sst xmlns="http://schemas.openxmlformats.org/spreadsheetml/2006/main" count="1040" uniqueCount="560">
  <si>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</si>
  <si>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</si>
  <si>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</si>
  <si>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</si>
  <si>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</si>
  <si>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</si>
  <si>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</si>
  <si>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</si>
  <si>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</si>
  <si>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</si>
  <si>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</si>
  <si>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</si>
  <si>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</si>
  <si>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</si>
  <si>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</si>
  <si>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</si>
  <si>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</si>
  <si>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</si>
  <si>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</si>
  <si>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</si>
  <si>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</si>
  <si>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</si>
  <si>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</si>
  <si>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</si>
  <si>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</si>
  <si>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</si>
  <si>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</si>
  <si>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</si>
  <si>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</si>
  <si>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</si>
  <si>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</si>
  <si>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</si>
  <si>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</si>
  <si>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</si>
  <si>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</si>
  <si>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</si>
  <si>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</si>
  <si>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</si>
  <si>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</si>
  <si>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</si>
  <si>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</si>
  <si>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</si>
  <si>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</si>
  <si>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</si>
  <si>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</si>
  <si>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</si>
  <si>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</si>
  <si>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</si>
  <si>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</si>
  <si>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</si>
  <si>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</si>
  <si>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</si>
  <si>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</si>
  <si>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</si>
  <si>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</si>
  <si>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</si>
  <si>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</si>
  <si>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</si>
  <si>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</si>
  <si>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</si>
  <si>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</si>
  <si>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</si>
  <si>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</si>
  <si>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</si>
  <si>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</si>
  <si>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</si>
  <si>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</si>
  <si>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</si>
  <si>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</si>
  <si>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</si>
  <si>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</si>
  <si>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</si>
  <si>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</si>
  <si>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</si>
  <si>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</si>
  <si>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</si>
  <si>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</si>
  <si>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</si>
  <si>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</si>
  <si>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</si>
  <si>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</si>
  <si>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</si>
  <si>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鹿嶋市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</si>
  <si>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</si>
  <si>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</si>
  <si>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</si>
  <si>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</si>
  <si>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</si>
  <si>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</si>
  <si>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</si>
  <si>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</si>
  <si>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</si>
  <si>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</si>
  <si>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</si>
  <si>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</si>
  <si>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</si>
  <si>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</si>
  <si>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</si>
  <si>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</si>
  <si>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</si>
  <si>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</si>
  <si>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</si>
  <si>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</si>
  <si>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</si>
  <si>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</si>
  <si>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</si>
  <si>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</si>
  <si>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</si>
  <si>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</si>
  <si>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</si>
  <si>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</si>
  <si>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</si>
  <si>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</si>
  <si>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</si>
  <si>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</si>
  <si>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</si>
  <si>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</si>
  <si>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</si>
  <si>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</si>
  <si>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</si>
  <si>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</si>
  <si>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</si>
  <si>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</si>
  <si>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</si>
  <si>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</si>
  <si>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</si>
  <si>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</si>
  <si>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</si>
  <si>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</si>
  <si>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</si>
  <si>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</si>
  <si>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</si>
  <si>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</si>
  <si>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</si>
  <si>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</si>
  <si>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</si>
  <si>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</si>
  <si>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</si>
  <si>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</si>
  <si>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</si>
  <si>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</si>
  <si>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</si>
  <si>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</si>
  <si>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</si>
  <si>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</si>
  <si>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</si>
  <si>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</si>
  <si>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</si>
  <si>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</si>
  <si>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</si>
  <si>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</si>
  <si>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</si>
  <si>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</si>
  <si>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</si>
  <si>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</si>
  <si>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</si>
  <si>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</si>
  <si>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</si>
  <si>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</si>
  <si>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</si>
  <si>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</si>
  <si>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</si>
  <si>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</si>
  <si>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</si>
  <si>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</si>
  <si>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</si>
  <si>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</si>
  <si>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</si>
  <si>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</si>
  <si>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</si>
  <si>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</si>
  <si>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</si>
  <si>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</si>
  <si>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</si>
  <si>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</si>
  <si>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</si>
  <si>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</si>
  <si>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</si>
  <si>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</si>
  <si>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</si>
  <si>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</si>
  <si>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</si>
  <si>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</si>
  <si>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</si>
  <si>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</si>
  <si>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</si>
  <si>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</si>
  <si>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</si>
  <si>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</si>
  <si>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</si>
  <si>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</si>
  <si>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</si>
  <si>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</si>
  <si>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</si>
  <si>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茨城県鹿嶋市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</si>
  <si>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</si>
  <si>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</si>
  <si>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</si>
  <si>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</si>
  <si>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</si>
  <si>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</si>
  <si>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</si>
  <si>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</si>
  <si>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</si>
  <si>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</si>
  <si>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</si>
  <si>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</si>
  <si>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</si>
  <si>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</si>
  <si>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</si>
  <si>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</si>
  <si>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</si>
  <si>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</si>
  <si>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</si>
  <si>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</si>
  <si>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</si>
  <si>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</si>
  <si>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</si>
  <si>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</si>
  <si>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</si>
  <si>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</si>
  <si>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</si>
  <si>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</si>
  <si>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</si>
  <si>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</si>
  <si>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</si>
  <si>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</si>
  <si>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</si>
  <si>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</si>
  <si>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</si>
  <si>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</si>
  <si>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</si>
  <si>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</si>
  <si>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</si>
  <si>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</si>
  <si>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</si>
  <si>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</si>
  <si>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</si>
  <si>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</si>
  <si>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</si>
  <si>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</si>
  <si>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</si>
  <si>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</si>
  <si>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</si>
  <si>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</si>
  <si>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</si>
  <si>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</si>
  <si>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</si>
  <si>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</si>
  <si>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</si>
  <si>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</si>
  <si>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</si>
  <si>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</si>
  <si>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</si>
  <si>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</si>
  <si>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</si>
  <si>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</si>
  <si>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</si>
  <si>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</si>
  <si>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</si>
  <si>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</si>
  <si>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</si>
  <si>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</si>
  <si>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</si>
  <si>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</si>
  <si>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</si>
  <si>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</si>
  <si>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</si>
  <si>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</si>
  <si>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</si>
  <si>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</si>
  <si>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</si>
  <si>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</si>
  <si>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</si>
  <si>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</si>
  <si>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</si>
  <si>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</si>
  <si>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</si>
  <si>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</si>
  <si>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</si>
  <si>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</si>
  <si>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</si>
  <si>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</si>
  <si>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</si>
  <si>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</si>
  <si>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</si>
  <si>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</si>
  <si>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</si>
  <si>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</si>
  <si>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</si>
  <si>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</si>
  <si>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</si>
  <si>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</si>
  <si>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</si>
  <si>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</si>
  <si>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</si>
  <si>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</si>
  <si>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</si>
  <si>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</si>
  <si>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</si>
  <si>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</si>
  <si>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</si>
  <si>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</si>
  <si>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</si>
  <si>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</si>
  <si>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</si>
  <si>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</si>
  <si>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</si>
  <si>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</si>
  <si>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</si>
  <si>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</si>
  <si>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</si>
  <si>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</si>
  <si>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</si>
  <si>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</si>
  <si>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</si>
  <si>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</si>
  <si>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</si>
  <si>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</si>
  <si>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</si>
  <si>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</si>
  <si>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</si>
  <si>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</si>
  <si>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</si>
  <si>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</si>
  <si>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</si>
  <si>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</si>
  <si>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</si>
  <si>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</si>
  <si>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</si>
  <si>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</si>
  <si>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</si>
  <si>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</si>
  <si>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</si>
  <si>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</si>
  <si>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</si>
  <si>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</si>
  <si>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</si>
  <si>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</si>
  <si>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</si>
  <si>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</si>
  <si>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</si>
  <si>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</si>
  <si>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茨城県鹿嶋市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</si>
  <si>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</si>
  <si>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</si>
  <si>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</si>
  <si>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</si>
  <si>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</si>
  <si>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</si>
  <si>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</si>
  <si>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</si>
  <si>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</si>
  <si>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</si>
  <si>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</si>
  <si>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</si>
  <si>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</si>
  <si>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</si>
  <si>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</si>
  <si>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</si>
  <si>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</si>
  <si>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</si>
  <si>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</si>
  <si>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</si>
  <si>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</si>
  <si>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</si>
  <si>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</si>
  <si>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</si>
  <si>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</si>
  <si>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</si>
  <si>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</si>
  <si>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</si>
  <si>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</si>
  <si>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</si>
  <si>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</si>
  <si>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</si>
  <si>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</si>
  <si>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</si>
  <si>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</si>
  <si>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</si>
  <si>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</si>
  <si>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</si>
  <si>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</si>
  <si>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大野区域水道事業会計</t>
    <phoneticPr fontId="5"/>
  </si>
  <si>
    <t>公共下水道特別会計</t>
    <phoneticPr fontId="5"/>
  </si>
  <si>
    <t>法非適用企業</t>
    <phoneticPr fontId="5"/>
  </si>
  <si>
    <t>農業集落排水特別会計</t>
    <phoneticPr fontId="5"/>
  </si>
  <si>
    <t>鹿島臨海都市計画事業鹿嶋市平井東部土地区画整理事業特別会計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</si>
  <si>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</si>
  <si>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</si>
  <si>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</si>
  <si>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</si>
  <si>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</si>
  <si>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</si>
  <si>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</si>
  <si>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</si>
  <si>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</si>
  <si>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</si>
  <si>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</si>
  <si>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</si>
  <si>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</si>
  <si>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</si>
  <si>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</si>
  <si>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</si>
  <si>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</si>
  <si>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</si>
  <si>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</si>
  <si>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</si>
  <si>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</si>
  <si>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</si>
  <si>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</si>
  <si>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</si>
  <si>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</si>
  <si>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</si>
  <si>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</si>
  <si>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</si>
  <si>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</si>
  <si>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</si>
  <si>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</si>
  <si>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</si>
  <si>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</si>
  <si>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</si>
  <si>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</si>
  <si>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</si>
  <si>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</si>
  <si>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</si>
  <si>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</si>
  <si>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</si>
  <si>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</si>
  <si>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</si>
  <si>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</si>
  <si>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</si>
  <si>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</si>
  <si>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</si>
  <si>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</si>
  <si>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</si>
  <si>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</si>
  <si>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</si>
  <si>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</si>
  <si>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</si>
  <si>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</si>
  <si>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</si>
  <si>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</si>
  <si>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</si>
  <si>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</si>
  <si>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</si>
  <si>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</si>
  <si>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</si>
  <si>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</si>
  <si>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</si>
  <si>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</si>
  <si>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</si>
  <si>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</si>
  <si>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</si>
  <si>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</si>
  <si>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</si>
  <si>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</si>
  <si>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</si>
  <si>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</si>
  <si>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</si>
  <si>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</si>
  <si>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</si>
  <si>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</si>
  <si>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</si>
  <si>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</si>
  <si>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</si>
  <si>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</si>
  <si>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</si>
  <si>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</si>
  <si>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</si>
  <si>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</si>
  <si>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</si>
  <si>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</si>
  <si>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</si>
  <si>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</si>
  <si>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</si>
  <si>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</si>
  <si>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</si>
  <si>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</si>
  <si>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</si>
  <si>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</si>
  <si>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</si>
  <si>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</si>
  <si>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</si>
  <si>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</si>
  <si>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</si>
  <si>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</si>
  <si>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</si>
  <si>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</si>
  <si>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</si>
  <si>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</si>
  <si>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</si>
  <si>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</si>
  <si>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</si>
  <si>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</si>
  <si>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</si>
  <si>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</si>
  <si>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</si>
  <si>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</si>
  <si>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</si>
  <si>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</si>
  <si>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</si>
  <si>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</si>
  <si>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</si>
  <si>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</si>
  <si>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</si>
  <si>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</si>
  <si>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</si>
  <si>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</si>
  <si>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</si>
  <si>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</si>
  <si>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</si>
  <si>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</si>
  <si>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</si>
  <si>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</si>
  <si>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</si>
  <si>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</si>
  <si>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</si>
  <si>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</si>
  <si>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</si>
  <si>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6.81</t>
  </si>
  <si>
    <t>▲ 24.55</t>
  </si>
  <si>
    <t>▲ 13.44</t>
  </si>
  <si>
    <t>▲ 2.57</t>
  </si>
  <si>
    <t>一般会計</t>
  </si>
  <si>
    <t>水道事業会計</t>
  </si>
  <si>
    <t>鹿島臨海都市計画事業鹿嶋市平井東部土地区画整理事業特別会計</t>
  </si>
  <si>
    <t>国民健康保険特別会計</t>
  </si>
  <si>
    <t>介護保険特別会計</t>
  </si>
  <si>
    <t>大野区域水道事業会計</t>
  </si>
  <si>
    <t>公共下水道特別会計</t>
  </si>
  <si>
    <t>農業集落排水特別会計</t>
  </si>
  <si>
    <t>その他会計（赤字）</t>
  </si>
  <si>
    <t>その他会計（黒字）</t>
  </si>
  <si>
    <t>-</t>
    <phoneticPr fontId="2"/>
  </si>
  <si>
    <t>鹿嶋市農業公社</t>
    <rPh sb="0" eb="3">
      <t>カシマシ</t>
    </rPh>
    <rPh sb="3" eb="5">
      <t>ノウギョウ</t>
    </rPh>
    <rPh sb="5" eb="7">
      <t>コウシャ</t>
    </rPh>
    <phoneticPr fontId="2"/>
  </si>
  <si>
    <t>鹿嶋市文化スポーツ振興事業団</t>
    <rPh sb="0" eb="3">
      <t>カシマシ</t>
    </rPh>
    <rPh sb="3" eb="5">
      <t>ブンカ</t>
    </rPh>
    <rPh sb="9" eb="11">
      <t>シンコウ</t>
    </rPh>
    <rPh sb="11" eb="14">
      <t>ジギョウダン</t>
    </rPh>
    <phoneticPr fontId="2"/>
  </si>
  <si>
    <t>鹿嶋市土地開発公社</t>
    <rPh sb="0" eb="3">
      <t>カシマシ</t>
    </rPh>
    <rPh sb="3" eb="5">
      <t>トチ</t>
    </rPh>
    <rPh sb="5" eb="7">
      <t>カイハツ</t>
    </rPh>
    <rPh sb="7" eb="9">
      <t>コウシャ</t>
    </rPh>
    <phoneticPr fontId="2"/>
  </si>
  <si>
    <t>-</t>
    <phoneticPr fontId="2"/>
  </si>
  <si>
    <t>-</t>
    <phoneticPr fontId="2"/>
  </si>
  <si>
    <t>-</t>
    <phoneticPr fontId="2"/>
  </si>
  <si>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</si>
  <si>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2"/>
  </si>
  <si>
    <t>茨城県租税債権機構（一般会計）</t>
    <rPh sb="0" eb="3">
      <t>イバラキケン</t>
    </rPh>
    <rPh sb="3" eb="5">
      <t>ソゼイ</t>
    </rPh>
    <rPh sb="5" eb="7">
      <t>サイケン</t>
    </rPh>
    <rPh sb="7" eb="9">
      <t>キコウ</t>
    </rPh>
    <rPh sb="10" eb="12">
      <t>イッパン</t>
    </rPh>
    <rPh sb="12" eb="14">
      <t>カイケイ</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</si>
  <si>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</si>
  <si>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茨城県後期高齢者医療広域連合（後期高齢医療特別会計）</t>
    <rPh sb="0" eb="3">
      <t>イバラキケン</t>
    </rPh>
    <rPh sb="3" eb="5">
      <t>コウキ</t>
    </rPh>
    <rPh sb="5" eb="8">
      <t>コウレイシャ</t>
    </rPh>
    <rPh sb="8" eb="10">
      <t>イリョウ</t>
    </rPh>
    <rPh sb="10" eb="12">
      <t>コウイキ</t>
    </rPh>
    <rPh sb="12" eb="14">
      <t>レンゴウ</t>
    </rPh>
    <rPh sb="15" eb="17">
      <t>コウキ</t>
    </rPh>
    <rPh sb="17" eb="19">
      <t>コウレイ</t>
    </rPh>
    <rPh sb="19" eb="21">
      <t>イリョウ</t>
    </rPh>
    <rPh sb="21" eb="23">
      <t>トクベツ</t>
    </rPh>
    <rPh sb="23" eb="25">
      <t>カイケイ</t>
    </rPh>
    <phoneticPr fontId="2"/>
  </si>
  <si>
    <t>鹿行広域事務組合（一般会計）</t>
    <rPh sb="0" eb="2">
      <t>ロッコウ</t>
    </rPh>
    <rPh sb="2" eb="4">
      <t>コウイキ</t>
    </rPh>
    <rPh sb="4" eb="6">
      <t>ジム</t>
    </rPh>
    <rPh sb="6" eb="8">
      <t>クミアイ</t>
    </rPh>
    <rPh sb="9" eb="11">
      <t>イッパン</t>
    </rPh>
    <rPh sb="11" eb="13">
      <t>カイケイ</t>
    </rPh>
    <phoneticPr fontId="2"/>
  </si>
  <si>
    <t>鹿行広域事務組合（養護老人ホーム事業特別会計）</t>
    <rPh sb="0" eb="2">
      <t>ロッコウ</t>
    </rPh>
    <rPh sb="2" eb="4">
      <t>コウイキ</t>
    </rPh>
    <rPh sb="4" eb="6">
      <t>ジム</t>
    </rPh>
    <rPh sb="6" eb="8">
      <t>クミアイ</t>
    </rPh>
    <rPh sb="9" eb="11">
      <t>ヨウゴ</t>
    </rPh>
    <rPh sb="11" eb="13">
      <t>ロウジン</t>
    </rPh>
    <rPh sb="16" eb="18">
      <t>ジギョウ</t>
    </rPh>
    <rPh sb="18" eb="20">
      <t>トクベツ</t>
    </rPh>
    <rPh sb="20" eb="22">
      <t>カイケイ</t>
    </rPh>
    <phoneticPr fontId="2"/>
  </si>
  <si>
    <t>鹿行広域事務組合（消防特別会計）</t>
    <rPh sb="0" eb="2">
      <t>ロッコウ</t>
    </rPh>
    <rPh sb="2" eb="4">
      <t>コウイキ</t>
    </rPh>
    <rPh sb="4" eb="6">
      <t>ジム</t>
    </rPh>
    <rPh sb="6" eb="8">
      <t>クミアイ</t>
    </rPh>
    <rPh sb="9" eb="11">
      <t>ショウボウ</t>
    </rPh>
    <rPh sb="11" eb="13">
      <t>トクベツ</t>
    </rPh>
    <rPh sb="13" eb="15">
      <t>カイケイ</t>
    </rPh>
    <phoneticPr fontId="2"/>
  </si>
  <si>
    <t>鹿行広域事務組合（火葬場事業特別会計）</t>
    <rPh sb="0" eb="2">
      <t>ロッコウ</t>
    </rPh>
    <rPh sb="2" eb="4">
      <t>コウイキ</t>
    </rPh>
    <rPh sb="4" eb="6">
      <t>ジム</t>
    </rPh>
    <rPh sb="6" eb="8">
      <t>クミアイ</t>
    </rPh>
    <rPh sb="9" eb="12">
      <t>カソウバ</t>
    </rPh>
    <rPh sb="12" eb="14">
      <t>ジギョウ</t>
    </rPh>
    <rPh sb="14" eb="16">
      <t>トクベツ</t>
    </rPh>
    <rPh sb="16" eb="18">
      <t>カイケイ</t>
    </rPh>
    <phoneticPr fontId="2"/>
  </si>
  <si>
    <t>鹿行広域事務組合（審査会事業特別会計）</t>
    <rPh sb="0" eb="2">
      <t>ロッコウ</t>
    </rPh>
    <rPh sb="2" eb="4">
      <t>コウイキ</t>
    </rPh>
    <rPh sb="4" eb="6">
      <t>ジム</t>
    </rPh>
    <rPh sb="6" eb="8">
      <t>クミアイ</t>
    </rPh>
    <rPh sb="9" eb="12">
      <t>シンサカイ</t>
    </rPh>
    <rPh sb="12" eb="14">
      <t>ジギョウ</t>
    </rPh>
    <rPh sb="14" eb="16">
      <t>トクベツ</t>
    </rPh>
    <rPh sb="16" eb="18">
      <t>カイケイ</t>
    </rPh>
    <phoneticPr fontId="2"/>
  </si>
  <si>
    <t>鹿島地方事務組合（一般会計）</t>
    <rPh sb="0" eb="2">
      <t>カシマ</t>
    </rPh>
    <rPh sb="2" eb="4">
      <t>チホウ</t>
    </rPh>
    <rPh sb="4" eb="6">
      <t>ジム</t>
    </rPh>
    <rPh sb="6" eb="8">
      <t>クミアイ</t>
    </rPh>
    <rPh sb="9" eb="11">
      <t>イッパン</t>
    </rPh>
    <rPh sb="11" eb="13">
      <t>カイケイ</t>
    </rPh>
    <phoneticPr fontId="2"/>
  </si>
  <si>
    <t>鹿島地方事務組合（環境事業特別会計）</t>
    <rPh sb="0" eb="2">
      <t>カシマ</t>
    </rPh>
    <rPh sb="2" eb="4">
      <t>チホウ</t>
    </rPh>
    <rPh sb="4" eb="6">
      <t>ジム</t>
    </rPh>
    <rPh sb="6" eb="8">
      <t>クミアイ</t>
    </rPh>
    <rPh sb="9" eb="11">
      <t>カンキョウ</t>
    </rPh>
    <rPh sb="11" eb="13">
      <t>ジギョウ</t>
    </rPh>
    <rPh sb="13" eb="15">
      <t>トクベツ</t>
    </rPh>
    <rPh sb="15" eb="17">
      <t>カイケイ</t>
    </rPh>
    <phoneticPr fontId="2"/>
  </si>
  <si>
    <t>鹿島地方事務組合（市場事業特別会計）</t>
    <rPh sb="0" eb="2">
      <t>カシマ</t>
    </rPh>
    <rPh sb="2" eb="4">
      <t>チホウ</t>
    </rPh>
    <rPh sb="4" eb="6">
      <t>ジム</t>
    </rPh>
    <rPh sb="6" eb="8">
      <t>クミアイ</t>
    </rPh>
    <rPh sb="9" eb="11">
      <t>イチバ</t>
    </rPh>
    <rPh sb="11" eb="13">
      <t>ジギョウ</t>
    </rPh>
    <rPh sb="13" eb="15">
      <t>トクベツ</t>
    </rPh>
    <rPh sb="15" eb="17">
      <t>カイケイ</t>
    </rPh>
    <phoneticPr fontId="2"/>
  </si>
  <si>
    <t>鹿島地方事務組合（消防事業特別会計）</t>
    <rPh sb="0" eb="2">
      <t>カシマ</t>
    </rPh>
    <rPh sb="2" eb="4">
      <t>チホウ</t>
    </rPh>
    <rPh sb="4" eb="6">
      <t>ジム</t>
    </rPh>
    <rPh sb="6" eb="8">
      <t>クミアイ</t>
    </rPh>
    <rPh sb="9" eb="11">
      <t>ショウボウ</t>
    </rPh>
    <rPh sb="11" eb="13">
      <t>ジギョウ</t>
    </rPh>
    <rPh sb="13" eb="15">
      <t>トクベツ</t>
    </rPh>
    <rPh sb="15" eb="17">
      <t>カイケイ</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</si>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</sst>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quot;¥&quot;#,##0;[Red]&quot;¥&quot;\-#,##0"/>
    <numFmt numFmtId="177" formatCode="0.00;&quot;▲ &quot;0.00"/>
    <numFmt numFmtId="178" formatCode="#,##0;&quot;▲ &quot;#,##0"/>
    <numFmt numFmtId="179" formatCode="#,##0_ "/>
    <numFmt numFmtId="180" formatCode="#,##0;&quot;△ &quot;#,##0"/>
    <numFmt numFmtId="181" formatCode="#,##0.0;&quot;△ &quot;#,##0.0"/>
    <numFmt numFmtId="182" formatCode="0.0_ "/>
    <numFmt numFmtId="183" formatCode="&quot;( &quot;0.0&quot; )&quot;;&quot;( &quot;\-0.0&quot; )&quot;"/>
    <numFmt numFmtId="184" formatCode="0.00_ "/>
    <numFmt numFmtId="185" formatCode="0_ "/>
    <numFmt numFmtId="186" formatCode="@&quot; &quot;"/>
    <numFmt numFmtId="187" formatCode="&quot;(&quot;0&quot;)&quot;"/>
    <numFmt numFmtId="188" formatCode="0.0_);[Red]\(0.0\)"/>
    <numFmt numFmtId="189" formatCode="#,##0.0;&quot;▲ &quot;#,##0.0"/>
    <numFmt numFmtId="190" formatCode="0.0;&quot;▲ &quot;0.0"/>
    <numFmt numFmtId="191" formatCode="#,##0.0_ "/>
    <numFmt numFmtId="192"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176" fontId="8"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7" fontId="6" fillId="0" borderId="4" xfId="1" applyNumberFormat="1" applyFont="1" applyFill="1" applyBorder="1" applyAlignment="1" applyProtection="1">
      <alignment horizontal="right" vertical="center" wrapText="1"/>
    </xf>
    <xf numFmtId="177" fontId="6" fillId="0" borderId="5" xfId="1" applyNumberFormat="1" applyFont="1" applyFill="1" applyBorder="1" applyAlignment="1" applyProtection="1">
      <alignment horizontal="right" vertical="center" wrapText="1"/>
    </xf>
    <xf numFmtId="177"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7" fontId="6" fillId="0" borderId="14" xfId="1" applyNumberFormat="1" applyFont="1" applyFill="1" applyBorder="1" applyAlignment="1" applyProtection="1">
      <alignment horizontal="right" vertical="center" wrapText="1"/>
    </xf>
    <xf numFmtId="177" fontId="6" fillId="0" borderId="15" xfId="1" applyNumberFormat="1" applyFont="1" applyFill="1" applyBorder="1" applyAlignment="1" applyProtection="1">
      <alignment horizontal="right" vertical="center" wrapText="1"/>
    </xf>
    <xf numFmtId="177"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7" fontId="6" fillId="0" borderId="20" xfId="1" applyNumberFormat="1" applyFont="1" applyFill="1" applyBorder="1" applyAlignment="1" applyProtection="1">
      <alignment horizontal="right" vertical="center" wrapText="1"/>
    </xf>
    <xf numFmtId="177" fontId="6" fillId="0" borderId="21" xfId="1" applyNumberFormat="1" applyFont="1" applyFill="1" applyBorder="1" applyAlignment="1" applyProtection="1">
      <alignment horizontal="right" vertical="center" wrapText="1"/>
    </xf>
    <xf numFmtId="177"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7" fontId="6" fillId="0" borderId="27" xfId="2" applyNumberFormat="1" applyFont="1" applyFill="1" applyBorder="1" applyAlignment="1">
      <alignment horizontal="right" vertical="center"/>
    </xf>
    <xf numFmtId="177" fontId="6" fillId="0" borderId="28" xfId="2" applyNumberFormat="1" applyFont="1" applyFill="1" applyBorder="1" applyAlignment="1">
      <alignment horizontal="right" vertical="center"/>
    </xf>
    <xf numFmtId="177"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7" fontId="6" fillId="0" borderId="33" xfId="2" applyNumberFormat="1" applyFont="1" applyFill="1" applyBorder="1" applyAlignment="1">
      <alignment horizontal="right" vertical="center"/>
    </xf>
    <xf numFmtId="177" fontId="6" fillId="0" borderId="34" xfId="2" applyNumberFormat="1" applyFont="1" applyFill="1" applyBorder="1" applyAlignment="1">
      <alignment horizontal="right" vertical="center"/>
    </xf>
    <xf numFmtId="177"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7" fontId="6" fillId="0" borderId="20" xfId="2" applyNumberFormat="1" applyFont="1" applyFill="1" applyBorder="1" applyAlignment="1">
      <alignment horizontal="right" vertical="center"/>
    </xf>
    <xf numFmtId="177" fontId="6" fillId="0" borderId="21" xfId="2" applyNumberFormat="1" applyFont="1" applyFill="1" applyBorder="1" applyAlignment="1">
      <alignment horizontal="right" vertical="center"/>
    </xf>
    <xf numFmtId="177"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8" fontId="7" fillId="0" borderId="27" xfId="3" applyNumberFormat="1" applyFont="1" applyFill="1" applyBorder="1" applyAlignment="1" applyProtection="1">
      <alignment horizontal="right" vertical="center"/>
    </xf>
    <xf numFmtId="178" fontId="7" fillId="0" borderId="28" xfId="3" applyNumberFormat="1" applyFont="1" applyFill="1" applyBorder="1" applyAlignment="1" applyProtection="1">
      <alignment horizontal="right" vertical="center"/>
    </xf>
    <xf numFmtId="178"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8" fontId="7" fillId="0" borderId="33" xfId="3" applyNumberFormat="1" applyFont="1" applyFill="1" applyBorder="1" applyAlignment="1" applyProtection="1">
      <alignment horizontal="right" vertical="center"/>
    </xf>
    <xf numFmtId="178" fontId="7" fillId="0" borderId="34" xfId="3" applyNumberFormat="1" applyFont="1" applyFill="1" applyBorder="1" applyAlignment="1" applyProtection="1">
      <alignment horizontal="right" vertical="center"/>
    </xf>
    <xf numFmtId="178"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8" fontId="7" fillId="0" borderId="20" xfId="3" applyNumberFormat="1" applyFont="1" applyFill="1" applyBorder="1" applyAlignment="1" applyProtection="1">
      <alignment horizontal="right" vertical="center"/>
    </xf>
    <xf numFmtId="178" fontId="7" fillId="0" borderId="21" xfId="3" applyNumberFormat="1" applyFont="1" applyFill="1" applyBorder="1" applyAlignment="1" applyProtection="1">
      <alignment horizontal="right" vertical="center"/>
    </xf>
    <xf numFmtId="178"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8" fontId="7" fillId="0" borderId="27" xfId="4" applyNumberFormat="1" applyFont="1" applyFill="1" applyBorder="1" applyAlignment="1" applyProtection="1">
      <alignment horizontal="right" vertical="center"/>
    </xf>
    <xf numFmtId="178" fontId="7" fillId="0" borderId="28" xfId="4" applyNumberFormat="1" applyFont="1" applyFill="1" applyBorder="1" applyAlignment="1" applyProtection="1">
      <alignment horizontal="right" vertical="center"/>
    </xf>
    <xf numFmtId="178"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8" fontId="7" fillId="0" borderId="33" xfId="4" applyNumberFormat="1" applyFont="1" applyFill="1" applyBorder="1" applyAlignment="1" applyProtection="1">
      <alignment horizontal="right" vertical="center"/>
    </xf>
    <xf numFmtId="178" fontId="7" fillId="0" borderId="34" xfId="4" applyNumberFormat="1" applyFont="1" applyFill="1" applyBorder="1" applyAlignment="1" applyProtection="1">
      <alignment horizontal="right" vertical="center"/>
    </xf>
    <xf numFmtId="178"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8" fontId="7" fillId="0" borderId="20" xfId="4" applyNumberFormat="1" applyFont="1" applyFill="1" applyBorder="1" applyAlignment="1" applyProtection="1">
      <alignment horizontal="right" vertical="center"/>
    </xf>
    <xf numFmtId="178" fontId="7" fillId="0" borderId="21" xfId="4" applyNumberFormat="1" applyFont="1" applyFill="1" applyBorder="1" applyAlignment="1" applyProtection="1">
      <alignment horizontal="right" vertical="center"/>
    </xf>
    <xf numFmtId="178"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8" fontId="7" fillId="0" borderId="0" xfId="4" applyNumberFormat="1" applyFont="1" applyFill="1" applyBorder="1" applyAlignment="1" applyProtection="1">
      <alignment horizontal="right" vertical="center"/>
    </xf>
    <xf numFmtId="179" fontId="9" fillId="0" borderId="41" xfId="5" applyNumberFormat="1" applyFont="1" applyBorder="1" applyAlignment="1">
      <alignment vertical="center"/>
    </xf>
    <xf numFmtId="179" fontId="9" fillId="0" borderId="45" xfId="5" applyNumberFormat="1" applyFont="1" applyBorder="1" applyAlignment="1">
      <alignment vertical="center"/>
    </xf>
    <xf numFmtId="179" fontId="9" fillId="0" borderId="15" xfId="5" applyNumberFormat="1" applyFont="1" applyBorder="1" applyAlignment="1">
      <alignment horizontal="center" vertical="center" wrapText="1"/>
    </xf>
    <xf numFmtId="179" fontId="9" fillId="0" borderId="39" xfId="5" applyNumberFormat="1" applyFont="1" applyBorder="1" applyAlignment="1">
      <alignment horizontal="center" vertical="center"/>
    </xf>
    <xf numFmtId="179" fontId="9" fillId="0" borderId="31" xfId="5" applyNumberFormat="1" applyFont="1" applyBorder="1" applyAlignment="1">
      <alignment horizontal="center" vertical="center"/>
    </xf>
    <xf numFmtId="179" fontId="9" fillId="0" borderId="42" xfId="5" applyNumberFormat="1" applyFont="1" applyBorder="1" applyAlignment="1">
      <alignment horizontal="center" vertical="center"/>
    </xf>
    <xf numFmtId="0" fontId="8" fillId="0" borderId="0" xfId="5"/>
    <xf numFmtId="179" fontId="9" fillId="0" borderId="37" xfId="5" applyNumberFormat="1" applyFont="1" applyBorder="1" applyAlignment="1">
      <alignment vertical="center"/>
    </xf>
    <xf numFmtId="179" fontId="9" fillId="0" borderId="40" xfId="5" applyNumberFormat="1" applyFont="1" applyBorder="1" applyAlignment="1">
      <alignment vertical="center"/>
    </xf>
    <xf numFmtId="0" fontId="8" fillId="0" borderId="46" xfId="5" applyFont="1" applyBorder="1" applyAlignment="1">
      <alignment vertical="center"/>
    </xf>
    <xf numFmtId="179" fontId="9" fillId="0" borderId="41" xfId="5" applyNumberFormat="1" applyFont="1" applyBorder="1" applyAlignment="1">
      <alignment horizontal="center" vertical="center"/>
    </xf>
    <xf numFmtId="179" fontId="9" fillId="0" borderId="47" xfId="5" applyNumberFormat="1" applyFont="1" applyBorder="1" applyAlignment="1">
      <alignment horizontal="center" vertical="center" wrapText="1"/>
    </xf>
    <xf numFmtId="179" fontId="9" fillId="0" borderId="48" xfId="5" applyNumberFormat="1" applyFont="1" applyBorder="1" applyAlignment="1">
      <alignment horizontal="center" vertical="center"/>
    </xf>
    <xf numFmtId="179" fontId="9" fillId="0" borderId="49" xfId="5" applyNumberFormat="1" applyFont="1" applyBorder="1" applyAlignment="1">
      <alignment horizontal="center" vertical="center" wrapText="1"/>
    </xf>
    <xf numFmtId="179" fontId="9" fillId="0" borderId="34" xfId="5" applyNumberFormat="1" applyFont="1" applyBorder="1" applyAlignment="1">
      <alignment horizontal="center" vertical="center"/>
    </xf>
    <xf numFmtId="179" fontId="9" fillId="0" borderId="45" xfId="5" applyNumberFormat="1" applyFont="1" applyBorder="1" applyAlignment="1">
      <alignment horizontal="center" vertical="center"/>
    </xf>
    <xf numFmtId="180" fontId="9" fillId="0" borderId="15" xfId="5" applyNumberFormat="1" applyFont="1" applyFill="1" applyBorder="1" applyAlignment="1">
      <alignment vertical="center"/>
    </xf>
    <xf numFmtId="180" fontId="9" fillId="0" borderId="41" xfId="5" applyNumberFormat="1" applyFont="1" applyFill="1" applyBorder="1" applyAlignment="1">
      <alignment vertical="center"/>
    </xf>
    <xf numFmtId="181" fontId="9" fillId="0" borderId="50" xfId="5" applyNumberFormat="1" applyFont="1" applyFill="1" applyBorder="1" applyAlignment="1">
      <alignment vertical="center"/>
    </xf>
    <xf numFmtId="180" fontId="9" fillId="0" borderId="48" xfId="5" applyNumberFormat="1" applyFont="1" applyFill="1" applyBorder="1" applyAlignment="1">
      <alignment vertical="center"/>
    </xf>
    <xf numFmtId="181" fontId="9" fillId="0" borderId="51" xfId="5" applyNumberFormat="1" applyFont="1" applyFill="1" applyBorder="1" applyAlignment="1">
      <alignment vertical="center"/>
    </xf>
    <xf numFmtId="181" fontId="9" fillId="0" borderId="15" xfId="5" applyNumberFormat="1" applyFont="1" applyBorder="1" applyAlignment="1">
      <alignment vertical="center"/>
    </xf>
    <xf numFmtId="179" fontId="9" fillId="0" borderId="37" xfId="5" applyNumberFormat="1" applyFont="1" applyBorder="1" applyAlignment="1">
      <alignment horizontal="center" vertical="center"/>
    </xf>
    <xf numFmtId="179" fontId="9" fillId="0" borderId="52" xfId="5" applyNumberFormat="1" applyFont="1" applyBorder="1" applyAlignment="1">
      <alignment horizontal="center" vertical="center"/>
    </xf>
    <xf numFmtId="180" fontId="9" fillId="0" borderId="53" xfId="5" applyNumberFormat="1" applyFont="1" applyFill="1" applyBorder="1" applyAlignment="1">
      <alignment vertical="center"/>
    </xf>
    <xf numFmtId="180" fontId="9" fillId="0" borderId="54" xfId="5" applyNumberFormat="1" applyFont="1" applyFill="1" applyBorder="1" applyAlignment="1">
      <alignment vertical="center"/>
    </xf>
    <xf numFmtId="181" fontId="9" fillId="0" borderId="52" xfId="5" applyNumberFormat="1" applyFont="1" applyFill="1" applyBorder="1" applyAlignment="1">
      <alignment vertical="center"/>
    </xf>
    <xf numFmtId="180" fontId="9" fillId="0" borderId="55" xfId="5" applyNumberFormat="1" applyFont="1" applyFill="1" applyBorder="1" applyAlignment="1">
      <alignment vertical="center"/>
    </xf>
    <xf numFmtId="181" fontId="9" fillId="0" borderId="56" xfId="5" applyNumberFormat="1" applyFont="1" applyFill="1" applyBorder="1" applyAlignment="1">
      <alignment vertical="center"/>
    </xf>
    <xf numFmtId="181" fontId="9" fillId="0" borderId="53" xfId="5" applyNumberFormat="1" applyFont="1" applyBorder="1" applyAlignment="1">
      <alignment vertical="center"/>
    </xf>
    <xf numFmtId="180" fontId="9" fillId="0" borderId="53" xfId="5" applyNumberFormat="1" applyFont="1" applyFill="1" applyBorder="1" applyAlignment="1">
      <alignment vertical="center" wrapText="1"/>
    </xf>
    <xf numFmtId="180" fontId="9" fillId="0" borderId="15" xfId="5" applyNumberFormat="1" applyFont="1" applyBorder="1" applyAlignment="1">
      <alignment vertical="center"/>
    </xf>
    <xf numFmtId="180" fontId="9" fillId="0" borderId="41" xfId="5" applyNumberFormat="1" applyFont="1" applyBorder="1" applyAlignment="1">
      <alignment vertical="center"/>
    </xf>
    <xf numFmtId="181" fontId="9" fillId="0" borderId="50" xfId="5" applyNumberFormat="1" applyFont="1" applyBorder="1" applyAlignment="1">
      <alignment vertical="center"/>
    </xf>
    <xf numFmtId="180" fontId="9" fillId="0" borderId="48" xfId="5" applyNumberFormat="1" applyFont="1" applyBorder="1" applyAlignment="1">
      <alignment vertical="center"/>
    </xf>
    <xf numFmtId="181"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5" fontId="14" fillId="0" borderId="36" xfId="26" applyNumberFormat="1" applyFont="1" applyFill="1" applyBorder="1" applyAlignment="1">
      <alignment horizontal="right" vertical="center"/>
    </xf>
    <xf numFmtId="185" fontId="14" fillId="0" borderId="8" xfId="26" applyNumberFormat="1" applyFont="1" applyFill="1" applyBorder="1" applyAlignment="1">
      <alignment horizontal="right" vertical="center"/>
    </xf>
    <xf numFmtId="185"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5" fontId="14" fillId="0" borderId="36" xfId="26" applyNumberFormat="1" applyFont="1" applyFill="1" applyBorder="1" applyAlignment="1">
      <alignment vertical="center"/>
    </xf>
    <xf numFmtId="185" fontId="14" fillId="0" borderId="8" xfId="26" applyNumberFormat="1" applyFont="1" applyFill="1" applyBorder="1" applyAlignment="1">
      <alignment vertical="center"/>
    </xf>
    <xf numFmtId="185"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2" fontId="14" fillId="0" borderId="71" xfId="26" applyNumberFormat="1" applyFont="1" applyFill="1" applyBorder="1" applyAlignment="1">
      <alignment vertical="center"/>
    </xf>
    <xf numFmtId="182" fontId="14" fillId="0" borderId="72" xfId="26" applyNumberFormat="1" applyFont="1" applyFill="1" applyBorder="1" applyAlignment="1">
      <alignment vertical="center"/>
    </xf>
    <xf numFmtId="182"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8" fontId="26" fillId="5" borderId="0" xfId="30" applyNumberFormat="1" applyFont="1" applyFill="1" applyBorder="1" applyAlignment="1" applyProtection="1">
      <alignment horizontal="right" vertical="center" shrinkToFit="1"/>
    </xf>
    <xf numFmtId="178"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9"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9" fontId="3" fillId="5" borderId="37" xfId="34" applyNumberFormat="1" applyFont="1" applyFill="1" applyBorder="1">
      <alignment vertical="center"/>
    </xf>
    <xf numFmtId="179" fontId="3" fillId="5" borderId="49" xfId="34" applyNumberFormat="1" applyFont="1" applyFill="1" applyBorder="1">
      <alignment vertical="center"/>
    </xf>
    <xf numFmtId="179" fontId="3" fillId="5" borderId="40" xfId="34" applyNumberFormat="1" applyFont="1" applyFill="1" applyBorder="1">
      <alignment vertical="center"/>
    </xf>
    <xf numFmtId="179" fontId="3" fillId="5" borderId="34" xfId="34" applyNumberFormat="1" applyFont="1" applyFill="1" applyBorder="1" applyAlignment="1">
      <alignment horizontal="center" vertical="center"/>
    </xf>
    <xf numFmtId="179" fontId="14" fillId="5" borderId="186" xfId="34" applyNumberFormat="1" applyFont="1" applyFill="1" applyBorder="1" applyAlignment="1">
      <alignment horizontal="center" vertical="center"/>
    </xf>
    <xf numFmtId="179" fontId="3" fillId="5" borderId="47" xfId="34" applyNumberFormat="1" applyFont="1" applyFill="1" applyBorder="1" applyAlignment="1">
      <alignment horizontal="center" vertical="center"/>
    </xf>
    <xf numFmtId="178" fontId="3" fillId="5" borderId="46" xfId="35" applyNumberFormat="1" applyFont="1" applyFill="1" applyBorder="1" applyAlignment="1">
      <alignment horizontal="right" vertical="center" wrapText="1"/>
    </xf>
    <xf numFmtId="178" fontId="3" fillId="5" borderId="46" xfId="35" applyNumberFormat="1" applyFont="1" applyFill="1" applyBorder="1" applyAlignment="1">
      <alignment horizontal="right" vertical="center"/>
    </xf>
    <xf numFmtId="178" fontId="3" fillId="5" borderId="37" xfId="35" applyNumberFormat="1" applyFont="1" applyFill="1" applyBorder="1" applyAlignment="1">
      <alignment horizontal="right" vertical="center"/>
    </xf>
    <xf numFmtId="189" fontId="3" fillId="5" borderId="187" xfId="35" applyNumberFormat="1" applyFont="1" applyFill="1" applyBorder="1" applyAlignment="1">
      <alignment horizontal="right" vertical="center"/>
    </xf>
    <xf numFmtId="178" fontId="3" fillId="5" borderId="34" xfId="35" applyNumberFormat="1" applyFont="1" applyFill="1" applyBorder="1" applyAlignment="1">
      <alignment horizontal="right" vertical="center" wrapText="1"/>
    </xf>
    <xf numFmtId="178" fontId="3" fillId="5" borderId="34" xfId="35" applyNumberFormat="1" applyFont="1" applyFill="1" applyBorder="1" applyAlignment="1">
      <alignment horizontal="right" vertical="center"/>
    </xf>
    <xf numFmtId="178" fontId="3" fillId="5" borderId="39" xfId="35" applyNumberFormat="1" applyFont="1" applyFill="1" applyBorder="1" applyAlignment="1">
      <alignment horizontal="right" vertical="center"/>
    </xf>
    <xf numFmtId="189" fontId="3" fillId="5" borderId="47" xfId="35" applyNumberFormat="1" applyFont="1" applyFill="1" applyBorder="1" applyAlignment="1">
      <alignment horizontal="right" vertical="center"/>
    </xf>
    <xf numFmtId="191" fontId="3" fillId="0" borderId="0" xfId="34" applyNumberFormat="1" applyFont="1" applyFill="1" applyBorder="1">
      <alignment vertical="center"/>
    </xf>
    <xf numFmtId="179" fontId="3" fillId="0" borderId="39" xfId="34" applyNumberFormat="1" applyFont="1" applyFill="1" applyBorder="1">
      <alignment vertical="center"/>
    </xf>
    <xf numFmtId="179" fontId="3" fillId="0" borderId="31" xfId="34" applyNumberFormat="1" applyFont="1" applyFill="1" applyBorder="1">
      <alignment vertical="center"/>
    </xf>
    <xf numFmtId="179" fontId="3" fillId="0" borderId="42" xfId="34" applyNumberFormat="1" applyFont="1" applyFill="1" applyBorder="1">
      <alignment vertical="center"/>
    </xf>
    <xf numFmtId="179" fontId="3" fillId="0" borderId="34" xfId="34" applyNumberFormat="1" applyFont="1" applyFill="1" applyBorder="1" applyAlignment="1">
      <alignment horizontal="center" vertical="center"/>
    </xf>
    <xf numFmtId="179" fontId="3" fillId="0" borderId="186" xfId="34" applyNumberFormat="1" applyFont="1" applyFill="1" applyBorder="1" applyAlignment="1">
      <alignment horizontal="center" vertical="center"/>
    </xf>
    <xf numFmtId="179" fontId="3" fillId="0" borderId="47" xfId="34" applyNumberFormat="1" applyFont="1" applyFill="1" applyBorder="1" applyAlignment="1">
      <alignment horizontal="center" vertical="center"/>
    </xf>
    <xf numFmtId="179" fontId="3" fillId="0" borderId="0" xfId="34" applyNumberFormat="1" applyFont="1" applyFill="1" applyBorder="1" applyAlignment="1">
      <alignment horizontal="center" vertical="center"/>
    </xf>
    <xf numFmtId="179" fontId="3" fillId="0" borderId="60" xfId="34" applyNumberFormat="1" applyFont="1" applyFill="1" applyBorder="1">
      <alignment vertical="center"/>
    </xf>
    <xf numFmtId="192" fontId="9" fillId="0" borderId="34" xfId="34" applyNumberFormat="1" applyFont="1" applyFill="1" applyBorder="1" applyAlignment="1">
      <alignment horizontal="right" vertical="center" shrinkToFit="1"/>
    </xf>
    <xf numFmtId="192" fontId="9" fillId="0" borderId="186" xfId="34" applyNumberFormat="1" applyFont="1" applyFill="1" applyBorder="1" applyAlignment="1">
      <alignment horizontal="right" vertical="center" shrinkToFit="1"/>
    </xf>
    <xf numFmtId="192" fontId="3" fillId="0" borderId="47" xfId="34" applyNumberFormat="1" applyFont="1" applyFill="1" applyBorder="1" applyAlignment="1">
      <alignment horizontal="right" vertical="center" shrinkToFit="1"/>
    </xf>
    <xf numFmtId="179" fontId="3" fillId="0" borderId="38" xfId="34" applyNumberFormat="1" applyFont="1" applyFill="1" applyBorder="1">
      <alignment vertical="center"/>
    </xf>
    <xf numFmtId="179" fontId="3" fillId="0" borderId="0" xfId="34" applyNumberFormat="1" applyFont="1" applyFill="1">
      <alignment vertical="center"/>
    </xf>
    <xf numFmtId="189" fontId="9" fillId="0" borderId="34" xfId="34" applyNumberFormat="1" applyFont="1" applyFill="1" applyBorder="1" applyAlignment="1">
      <alignment horizontal="right" vertical="center" shrinkToFit="1"/>
    </xf>
    <xf numFmtId="189" fontId="9" fillId="0" borderId="186" xfId="34" applyNumberFormat="1" applyFont="1" applyFill="1" applyBorder="1" applyAlignment="1">
      <alignment horizontal="right" vertical="center" shrinkToFit="1"/>
    </xf>
    <xf numFmtId="189" fontId="3" fillId="0" borderId="47" xfId="34" applyNumberFormat="1" applyFont="1" applyFill="1" applyBorder="1" applyAlignment="1">
      <alignment horizontal="right" vertical="center" shrinkToFit="1"/>
    </xf>
    <xf numFmtId="179" fontId="3" fillId="0" borderId="37" xfId="34" applyNumberFormat="1" applyFont="1" applyFill="1" applyBorder="1">
      <alignment vertical="center"/>
    </xf>
    <xf numFmtId="179" fontId="3" fillId="0" borderId="49" xfId="34" applyNumberFormat="1" applyFont="1" applyFill="1" applyBorder="1">
      <alignment vertical="center"/>
    </xf>
    <xf numFmtId="191" fontId="3" fillId="0" borderId="49" xfId="34" applyNumberFormat="1" applyFont="1" applyFill="1" applyBorder="1">
      <alignment vertical="center"/>
    </xf>
    <xf numFmtId="179"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8" fontId="3" fillId="5" borderId="34" xfId="34" applyNumberFormat="1" applyFont="1" applyFill="1" applyBorder="1" applyAlignment="1">
      <alignment horizontal="right" vertical="center"/>
    </xf>
    <xf numFmtId="178" fontId="3" fillId="5" borderId="186" xfId="34" applyNumberFormat="1" applyFont="1" applyFill="1" applyBorder="1" applyAlignment="1">
      <alignment horizontal="right" vertical="center"/>
    </xf>
    <xf numFmtId="189" fontId="3" fillId="5" borderId="47" xfId="34" applyNumberFormat="1" applyFont="1" applyFill="1" applyBorder="1" applyAlignment="1">
      <alignment horizontal="right" vertical="center"/>
    </xf>
    <xf numFmtId="178" fontId="3" fillId="0" borderId="34" xfId="34" applyNumberFormat="1" applyFont="1" applyFill="1" applyBorder="1" applyAlignment="1">
      <alignment horizontal="right" vertical="center"/>
    </xf>
    <xf numFmtId="178" fontId="3" fillId="0" borderId="186" xfId="34" applyNumberFormat="1" applyFont="1" applyFill="1" applyBorder="1" applyAlignment="1">
      <alignment horizontal="right" vertical="center"/>
    </xf>
    <xf numFmtId="189" fontId="3" fillId="0" borderId="47" xfId="34" applyNumberFormat="1" applyFont="1" applyFill="1" applyBorder="1" applyAlignment="1">
      <alignment horizontal="right" vertical="center"/>
    </xf>
    <xf numFmtId="178" fontId="3" fillId="5" borderId="34" xfId="34" applyNumberFormat="1" applyFont="1" applyFill="1" applyBorder="1" applyAlignment="1">
      <alignment horizontal="right" vertical="center" wrapText="1"/>
    </xf>
    <xf numFmtId="178" fontId="3" fillId="5" borderId="186" xfId="34" applyNumberFormat="1" applyFont="1" applyFill="1" applyBorder="1" applyAlignment="1">
      <alignment horizontal="right" vertical="center" wrapText="1"/>
    </xf>
    <xf numFmtId="189"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1"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1" fontId="3" fillId="0" borderId="49" xfId="35" applyNumberFormat="1" applyFont="1" applyFill="1" applyBorder="1">
      <alignment vertical="center"/>
    </xf>
    <xf numFmtId="179" fontId="9" fillId="0" borderId="41" xfId="36" applyNumberFormat="1" applyFont="1" applyBorder="1" applyAlignment="1">
      <alignment vertical="center"/>
    </xf>
    <xf numFmtId="179" fontId="9" fillId="0" borderId="45" xfId="36" applyNumberFormat="1" applyFont="1" applyBorder="1" applyAlignment="1">
      <alignment vertical="center"/>
    </xf>
    <xf numFmtId="179" fontId="9" fillId="0" borderId="37" xfId="36" applyNumberFormat="1" applyFont="1" applyBorder="1" applyAlignment="1">
      <alignment vertical="center"/>
    </xf>
    <xf numFmtId="179" fontId="9" fillId="0" borderId="40" xfId="36" applyNumberFormat="1" applyFont="1" applyBorder="1" applyAlignment="1">
      <alignment vertical="center"/>
    </xf>
    <xf numFmtId="179" fontId="9" fillId="0" borderId="41" xfId="36" applyNumberFormat="1" applyFont="1" applyBorder="1" applyAlignment="1">
      <alignment horizontal="center" vertical="center"/>
    </xf>
    <xf numFmtId="179" fontId="9" fillId="0" borderId="47" xfId="36" applyNumberFormat="1" applyFont="1" applyBorder="1" applyAlignment="1">
      <alignment horizontal="center" vertical="center" wrapText="1"/>
    </xf>
    <xf numFmtId="179" fontId="13" fillId="0" borderId="48" xfId="36" applyNumberFormat="1" applyFont="1" applyBorder="1" applyAlignment="1">
      <alignment horizontal="center" vertical="center"/>
    </xf>
    <xf numFmtId="179" fontId="9" fillId="0" borderId="49" xfId="36" applyNumberFormat="1" applyFont="1" applyBorder="1" applyAlignment="1">
      <alignment horizontal="center" vertical="center" wrapText="1"/>
    </xf>
    <xf numFmtId="179" fontId="9" fillId="0" borderId="34" xfId="36" applyNumberFormat="1" applyFont="1" applyBorder="1" applyAlignment="1">
      <alignment horizontal="center" vertical="center"/>
    </xf>
    <xf numFmtId="178" fontId="9" fillId="0" borderId="15" xfId="37" applyNumberFormat="1" applyFont="1" applyFill="1" applyBorder="1" applyAlignment="1">
      <alignment horizontal="right" vertical="center"/>
    </xf>
    <xf numFmtId="178" fontId="9" fillId="0" borderId="41" xfId="37" applyNumberFormat="1" applyFont="1" applyFill="1" applyBorder="1" applyAlignment="1">
      <alignment horizontal="right" vertical="center"/>
    </xf>
    <xf numFmtId="189" fontId="9" fillId="0" borderId="50" xfId="37" applyNumberFormat="1" applyFont="1" applyFill="1" applyBorder="1" applyAlignment="1">
      <alignment horizontal="right" vertical="center"/>
    </xf>
    <xf numFmtId="178" fontId="9" fillId="0" borderId="48" xfId="37" applyNumberFormat="1" applyFont="1" applyFill="1" applyBorder="1" applyAlignment="1">
      <alignment horizontal="right" vertical="center"/>
    </xf>
    <xf numFmtId="189" fontId="9" fillId="0" borderId="51" xfId="37" applyNumberFormat="1" applyFont="1" applyFill="1" applyBorder="1" applyAlignment="1">
      <alignment horizontal="right" vertical="center"/>
    </xf>
    <xf numFmtId="189" fontId="9" fillId="0" borderId="15" xfId="37" applyNumberFormat="1" applyFont="1" applyBorder="1" applyAlignment="1">
      <alignment horizontal="right" vertical="center"/>
    </xf>
    <xf numFmtId="179" fontId="9" fillId="0" borderId="37" xfId="36" applyNumberFormat="1" applyFont="1" applyBorder="1" applyAlignment="1">
      <alignment horizontal="center" vertical="center"/>
    </xf>
    <xf numFmtId="179" fontId="9" fillId="0" borderId="52" xfId="36" applyNumberFormat="1" applyFont="1" applyBorder="1" applyAlignment="1">
      <alignment horizontal="center" vertical="center"/>
    </xf>
    <xf numFmtId="178" fontId="9" fillId="0" borderId="53" xfId="37" applyNumberFormat="1" applyFont="1" applyFill="1" applyBorder="1" applyAlignment="1">
      <alignment horizontal="right" vertical="center"/>
    </xf>
    <xf numFmtId="178" fontId="9" fillId="0" borderId="54" xfId="37" applyNumberFormat="1" applyFont="1" applyFill="1" applyBorder="1" applyAlignment="1">
      <alignment horizontal="right" vertical="center"/>
    </xf>
    <xf numFmtId="189" fontId="9" fillId="0" borderId="52" xfId="37" applyNumberFormat="1" applyFont="1" applyFill="1" applyBorder="1" applyAlignment="1">
      <alignment horizontal="right" vertical="center"/>
    </xf>
    <xf numFmtId="178" fontId="9" fillId="0" borderId="55" xfId="37" applyNumberFormat="1" applyFont="1" applyFill="1" applyBorder="1" applyAlignment="1">
      <alignment horizontal="right" vertical="center"/>
    </xf>
    <xf numFmtId="189" fontId="9" fillId="0" borderId="56" xfId="37" applyNumberFormat="1" applyFont="1" applyFill="1" applyBorder="1" applyAlignment="1">
      <alignment horizontal="right" vertical="center"/>
    </xf>
    <xf numFmtId="189" fontId="9" fillId="0" borderId="53" xfId="37" applyNumberFormat="1" applyFont="1" applyBorder="1" applyAlignment="1">
      <alignment horizontal="right" vertical="center"/>
    </xf>
    <xf numFmtId="178" fontId="9" fillId="0" borderId="53" xfId="37" applyNumberFormat="1" applyFont="1" applyFill="1" applyBorder="1" applyAlignment="1">
      <alignment horizontal="right" vertical="center" wrapText="1"/>
    </xf>
    <xf numFmtId="179" fontId="9" fillId="0" borderId="45" xfId="36" applyNumberFormat="1" applyFont="1" applyBorder="1" applyAlignment="1">
      <alignment horizontal="center" vertical="center"/>
    </xf>
    <xf numFmtId="178" fontId="9" fillId="0" borderId="15" xfId="37" applyNumberFormat="1" applyFont="1" applyBorder="1" applyAlignment="1">
      <alignment horizontal="right" vertical="center"/>
    </xf>
    <xf numFmtId="178" fontId="9" fillId="0" borderId="41" xfId="37" applyNumberFormat="1" applyFont="1" applyBorder="1" applyAlignment="1">
      <alignment horizontal="right" vertical="center"/>
    </xf>
    <xf numFmtId="189" fontId="9" fillId="0" borderId="50" xfId="37" applyNumberFormat="1" applyFont="1" applyBorder="1" applyAlignment="1">
      <alignment horizontal="right" vertical="center"/>
    </xf>
    <xf numFmtId="178" fontId="9" fillId="0" borderId="48" xfId="37" applyNumberFormat="1" applyFont="1" applyBorder="1" applyAlignment="1">
      <alignment horizontal="right" vertical="center"/>
    </xf>
    <xf numFmtId="189"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9" fontId="14" fillId="0" borderId="36" xfId="26" applyNumberFormat="1" applyFont="1" applyFill="1" applyBorder="1" applyAlignment="1">
      <alignment horizontal="right" vertical="center"/>
    </xf>
    <xf numFmtId="179" fontId="14" fillId="0" borderId="8" xfId="26" applyNumberFormat="1" applyFont="1" applyFill="1" applyBorder="1" applyAlignment="1">
      <alignment horizontal="right" vertical="center"/>
    </xf>
    <xf numFmtId="179"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2" fontId="14" fillId="0" borderId="36" xfId="26" applyNumberFormat="1" applyFont="1" applyFill="1" applyBorder="1" applyAlignment="1">
      <alignment horizontal="right" vertical="center"/>
    </xf>
    <xf numFmtId="182" fontId="14" fillId="0" borderId="8" xfId="26" applyNumberFormat="1" applyFont="1" applyFill="1" applyBorder="1" applyAlignment="1">
      <alignment horizontal="right" vertical="center"/>
    </xf>
    <xf numFmtId="182"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79" fontId="14" fillId="0" borderId="7" xfId="26" applyNumberFormat="1" applyFont="1" applyFill="1" applyBorder="1" applyAlignment="1">
      <alignment horizontal="right" vertical="center"/>
    </xf>
    <xf numFmtId="179" fontId="14" fillId="0" borderId="0" xfId="26" applyNumberFormat="1" applyFont="1" applyFill="1" applyBorder="1" applyAlignment="1">
      <alignment horizontal="right" vertical="center"/>
    </xf>
    <xf numFmtId="179"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184" fontId="14" fillId="0" borderId="7" xfId="26" applyNumberFormat="1" applyFont="1" applyFill="1" applyBorder="1" applyAlignment="1">
      <alignment horizontal="right" vertical="center"/>
    </xf>
    <xf numFmtId="184" fontId="14" fillId="0" borderId="0" xfId="26" applyNumberFormat="1" applyFont="1" applyFill="1" applyBorder="1" applyAlignment="1">
      <alignment horizontal="right" vertical="center"/>
    </xf>
    <xf numFmtId="184"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9" fontId="14" fillId="0" borderId="75" xfId="26" applyNumberFormat="1" applyFont="1" applyFill="1" applyBorder="1" applyAlignment="1">
      <alignment horizontal="right" vertical="center"/>
    </xf>
    <xf numFmtId="179" fontId="14" fillId="0" borderId="25" xfId="26" applyNumberFormat="1" applyFont="1" applyFill="1" applyBorder="1" applyAlignment="1">
      <alignment horizontal="right" vertical="center"/>
    </xf>
    <xf numFmtId="179"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9" fontId="14" fillId="0" borderId="39" xfId="26" applyNumberFormat="1" applyFont="1" applyFill="1" applyBorder="1" applyAlignment="1">
      <alignment horizontal="right" vertical="center"/>
    </xf>
    <xf numFmtId="179" fontId="14" fillId="0" borderId="31" xfId="26" applyNumberFormat="1" applyFont="1" applyFill="1" applyBorder="1" applyAlignment="1">
      <alignment horizontal="right" vertical="center"/>
    </xf>
    <xf numFmtId="179"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6" fontId="14" fillId="0" borderId="44" xfId="26" applyNumberFormat="1" applyFont="1" applyFill="1" applyBorder="1" applyAlignment="1">
      <alignment horizontal="right" vertical="center"/>
    </xf>
    <xf numFmtId="186" fontId="14" fillId="0" borderId="18" xfId="26" applyNumberFormat="1" applyFont="1" applyFill="1" applyBorder="1" applyAlignment="1">
      <alignment horizontal="right" vertical="center"/>
    </xf>
    <xf numFmtId="186"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9" fontId="13" fillId="0" borderId="57" xfId="26" applyNumberFormat="1" applyFont="1" applyFill="1" applyBorder="1" applyAlignment="1">
      <alignment horizontal="right" vertical="center"/>
    </xf>
    <xf numFmtId="179" fontId="13" fillId="0" borderId="8" xfId="26" applyNumberFormat="1" applyFont="1" applyFill="1" applyBorder="1" applyAlignment="1">
      <alignment horizontal="right" vertical="center"/>
    </xf>
    <xf numFmtId="179"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9" fontId="13" fillId="0" borderId="39" xfId="26" applyNumberFormat="1" applyFont="1" applyFill="1" applyBorder="1" applyAlignment="1">
      <alignment horizontal="right" vertical="center"/>
    </xf>
    <xf numFmtId="179" fontId="13" fillId="0" borderId="31" xfId="26" applyNumberFormat="1" applyFont="1" applyFill="1" applyBorder="1" applyAlignment="1">
      <alignment horizontal="right" vertical="center"/>
    </xf>
    <xf numFmtId="179" fontId="13" fillId="0" borderId="32" xfId="26" applyNumberFormat="1" applyFont="1" applyFill="1" applyBorder="1" applyAlignment="1">
      <alignment horizontal="right" vertical="center"/>
    </xf>
    <xf numFmtId="182" fontId="14" fillId="0" borderId="39" xfId="26" applyNumberFormat="1" applyFont="1" applyFill="1" applyBorder="1" applyAlignment="1">
      <alignment horizontal="right" vertical="center"/>
    </xf>
    <xf numFmtId="182" fontId="14" fillId="0" borderId="31" xfId="26" applyNumberFormat="1" applyFont="1" applyFill="1" applyBorder="1" applyAlignment="1">
      <alignment horizontal="right" vertical="center"/>
    </xf>
    <xf numFmtId="182" fontId="14" fillId="0" borderId="42" xfId="26" applyNumberFormat="1" applyFont="1" applyFill="1" applyBorder="1" applyAlignment="1">
      <alignment horizontal="right" vertical="center"/>
    </xf>
    <xf numFmtId="182"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9"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2" fontId="14" fillId="0" borderId="71" xfId="26" applyNumberFormat="1" applyFont="1" applyFill="1" applyBorder="1" applyAlignment="1">
      <alignment horizontal="right" vertical="center"/>
    </xf>
    <xf numFmtId="182" fontId="14" fillId="0" borderId="72" xfId="26" applyNumberFormat="1" applyFont="1" applyFill="1" applyBorder="1" applyAlignment="1">
      <alignment horizontal="right" vertical="center"/>
    </xf>
    <xf numFmtId="182"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6" fontId="13" fillId="0" borderId="41" xfId="26" applyNumberFormat="1" applyFont="1" applyFill="1" applyBorder="1" applyAlignment="1">
      <alignment horizontal="right" vertical="center"/>
    </xf>
    <xf numFmtId="186" fontId="13" fillId="0" borderId="12" xfId="26" applyNumberFormat="1" applyFont="1" applyFill="1" applyBorder="1" applyAlignment="1">
      <alignment horizontal="right" vertical="center"/>
    </xf>
    <xf numFmtId="186"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4" fontId="14" fillId="0" borderId="78" xfId="26" applyNumberFormat="1" applyFont="1" applyFill="1" applyBorder="1" applyAlignment="1">
      <alignment horizontal="right" vertical="center"/>
    </xf>
    <xf numFmtId="184" fontId="14" fillId="0" borderId="79" xfId="26" applyNumberFormat="1" applyFont="1" applyFill="1" applyBorder="1" applyAlignment="1">
      <alignment horizontal="right" vertical="center"/>
    </xf>
    <xf numFmtId="184" fontId="14" fillId="0" borderId="6" xfId="26" applyNumberFormat="1" applyFont="1" applyFill="1" applyBorder="1" applyAlignment="1">
      <alignment horizontal="right" vertical="center"/>
    </xf>
    <xf numFmtId="182" fontId="14" fillId="0" borderId="44" xfId="26" applyNumberFormat="1" applyFont="1" applyFill="1" applyBorder="1" applyAlignment="1">
      <alignment horizontal="right" vertical="center"/>
    </xf>
    <xf numFmtId="182" fontId="14" fillId="0" borderId="18" xfId="26" applyNumberFormat="1" applyFont="1" applyFill="1" applyBorder="1" applyAlignment="1">
      <alignment horizontal="right" vertical="center"/>
    </xf>
    <xf numFmtId="182" fontId="14" fillId="0" borderId="43" xfId="26" applyNumberFormat="1" applyFont="1" applyFill="1" applyBorder="1" applyAlignment="1">
      <alignment horizontal="right" vertical="center"/>
    </xf>
    <xf numFmtId="182" fontId="14" fillId="0" borderId="19" xfId="26" applyNumberFormat="1" applyFont="1" applyFill="1" applyBorder="1" applyAlignment="1">
      <alignment horizontal="right" vertical="center"/>
    </xf>
    <xf numFmtId="179" fontId="14" fillId="0" borderId="78" xfId="26" applyNumberFormat="1" applyFont="1" applyFill="1" applyBorder="1" applyAlignment="1">
      <alignment horizontal="right" vertical="center"/>
    </xf>
    <xf numFmtId="179" fontId="14" fillId="0" borderId="79" xfId="26" applyNumberFormat="1" applyFont="1" applyFill="1" applyBorder="1" applyAlignment="1">
      <alignment horizontal="right" vertical="center"/>
    </xf>
    <xf numFmtId="179"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9" fontId="14" fillId="0" borderId="44" xfId="26" applyNumberFormat="1" applyFont="1" applyFill="1" applyBorder="1" applyAlignment="1">
      <alignment horizontal="right" vertical="center"/>
    </xf>
    <xf numFmtId="179" fontId="14" fillId="0" borderId="18" xfId="26" applyNumberFormat="1" applyFont="1" applyFill="1" applyBorder="1" applyAlignment="1">
      <alignment horizontal="right" vertical="center"/>
    </xf>
    <xf numFmtId="179"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9" fontId="14" fillId="0" borderId="71" xfId="26" applyNumberFormat="1" applyFont="1" applyFill="1" applyBorder="1" applyAlignment="1">
      <alignment horizontal="right" vertical="center"/>
    </xf>
    <xf numFmtId="179" fontId="14" fillId="0" borderId="72" xfId="26" applyNumberFormat="1" applyFont="1" applyFill="1" applyBorder="1" applyAlignment="1">
      <alignment horizontal="right" vertical="center"/>
    </xf>
    <xf numFmtId="179"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7"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9" fontId="14" fillId="0" borderId="41" xfId="29" applyNumberFormat="1" applyFont="1" applyFill="1" applyBorder="1" applyAlignment="1">
      <alignment horizontal="right" vertical="center"/>
    </xf>
    <xf numFmtId="179" fontId="14" fillId="0" borderId="12" xfId="29" applyNumberFormat="1" applyFont="1" applyFill="1" applyBorder="1" applyAlignment="1">
      <alignment horizontal="right" vertical="center"/>
    </xf>
    <xf numFmtId="179" fontId="14" fillId="0" borderId="82" xfId="29" applyNumberFormat="1" applyFont="1" applyFill="1" applyBorder="1" applyAlignment="1">
      <alignment horizontal="right" vertical="center"/>
    </xf>
    <xf numFmtId="182" fontId="14" fillId="0" borderId="83" xfId="29" applyNumberFormat="1" applyFont="1" applyFill="1" applyBorder="1" applyAlignment="1">
      <alignment horizontal="right" vertical="center"/>
    </xf>
    <xf numFmtId="179" fontId="14" fillId="0" borderId="83" xfId="29" applyNumberFormat="1" applyFont="1" applyFill="1" applyBorder="1" applyAlignment="1">
      <alignment horizontal="right" vertical="center"/>
    </xf>
    <xf numFmtId="182" fontId="14" fillId="0" borderId="84" xfId="29" applyNumberFormat="1" applyFont="1" applyFill="1" applyBorder="1" applyAlignment="1">
      <alignment horizontal="right" vertical="center"/>
    </xf>
    <xf numFmtId="182" fontId="14" fillId="0" borderId="12" xfId="29" applyNumberFormat="1" applyFont="1" applyFill="1" applyBorder="1" applyAlignment="1">
      <alignment horizontal="right" vertical="center"/>
    </xf>
    <xf numFmtId="182"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9" fontId="14" fillId="0" borderId="60" xfId="29" applyNumberFormat="1" applyFont="1" applyFill="1" applyBorder="1" applyAlignment="1">
      <alignment horizontal="right" vertical="center"/>
    </xf>
    <xf numFmtId="179" fontId="14" fillId="0" borderId="0" xfId="29" applyNumberFormat="1" applyFont="1" applyFill="1" applyBorder="1" applyAlignment="1">
      <alignment horizontal="right" vertical="center"/>
    </xf>
    <xf numFmtId="179" fontId="14" fillId="0" borderId="85" xfId="29" applyNumberFormat="1" applyFont="1" applyFill="1" applyBorder="1" applyAlignment="1">
      <alignment horizontal="right" vertical="center"/>
    </xf>
    <xf numFmtId="182" fontId="14" fillId="0" borderId="86" xfId="29" applyNumberFormat="1" applyFont="1" applyFill="1" applyBorder="1" applyAlignment="1">
      <alignment horizontal="right" vertical="center"/>
    </xf>
    <xf numFmtId="179" fontId="14" fillId="0" borderId="86" xfId="29" applyNumberFormat="1" applyFont="1" applyFill="1" applyBorder="1" applyAlignment="1">
      <alignment horizontal="right" vertical="center"/>
    </xf>
    <xf numFmtId="182" fontId="14" fillId="0" borderId="88" xfId="29" applyNumberFormat="1" applyFont="1" applyFill="1" applyBorder="1" applyAlignment="1">
      <alignment horizontal="right" vertical="center"/>
    </xf>
    <xf numFmtId="182" fontId="14" fillId="0" borderId="0" xfId="29" applyNumberFormat="1" applyFont="1" applyFill="1" applyBorder="1" applyAlignment="1">
      <alignment horizontal="right" vertical="center"/>
    </xf>
    <xf numFmtId="182" fontId="14" fillId="0" borderId="38" xfId="29" applyNumberFormat="1" applyFont="1" applyFill="1" applyBorder="1" applyAlignment="1">
      <alignment horizontal="right" vertical="center"/>
    </xf>
    <xf numFmtId="179" fontId="14" fillId="0" borderId="87" xfId="29" applyNumberFormat="1" applyFont="1" applyFill="1" applyBorder="1" applyAlignment="1">
      <alignment horizontal="right" vertical="center"/>
    </xf>
    <xf numFmtId="179" fontId="14" fillId="0" borderId="88" xfId="29" applyNumberFormat="1" applyFont="1" applyFill="1" applyBorder="1" applyAlignment="1">
      <alignment horizontal="right" vertical="center"/>
    </xf>
    <xf numFmtId="179"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9" fontId="14" fillId="0" borderId="84" xfId="29" applyNumberFormat="1" applyFont="1" applyFill="1" applyBorder="1" applyAlignment="1">
      <alignment horizontal="right" vertical="center"/>
    </xf>
    <xf numFmtId="188" fontId="14" fillId="0" borderId="84" xfId="29" applyNumberFormat="1" applyFont="1" applyFill="1" applyBorder="1" applyAlignment="1">
      <alignment horizontal="right" vertical="center"/>
    </xf>
    <xf numFmtId="188" fontId="14" fillId="0" borderId="12" xfId="29" applyNumberFormat="1" applyFont="1" applyFill="1" applyBorder="1" applyAlignment="1">
      <alignment horizontal="right" vertical="center"/>
    </xf>
    <xf numFmtId="188" fontId="14" fillId="0" borderId="82" xfId="29" applyNumberFormat="1" applyFont="1" applyFill="1" applyBorder="1" applyAlignment="1">
      <alignment horizontal="right" vertical="center"/>
    </xf>
    <xf numFmtId="182" fontId="1" fillId="0" borderId="0" xfId="29" applyNumberFormat="1" applyFill="1" applyAlignment="1">
      <alignment horizontal="right" vertical="center"/>
    </xf>
    <xf numFmtId="182"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8" fontId="14" fillId="0" borderId="88" xfId="29" applyNumberFormat="1" applyFont="1" applyFill="1" applyBorder="1" applyAlignment="1">
      <alignment horizontal="right" vertical="center"/>
    </xf>
    <xf numFmtId="188" fontId="1" fillId="0" borderId="0" xfId="29" applyNumberFormat="1" applyFill="1" applyAlignment="1">
      <alignment horizontal="right" vertical="center"/>
    </xf>
    <xf numFmtId="188"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2"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2"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2"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2"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9" fontId="14" fillId="0" borderId="45" xfId="29" applyNumberFormat="1" applyFont="1" applyFill="1" applyBorder="1" applyAlignment="1">
      <alignment horizontal="right" vertical="center"/>
    </xf>
    <xf numFmtId="179" fontId="14" fillId="0" borderId="37" xfId="29" applyNumberFormat="1" applyFont="1" applyFill="1" applyBorder="1" applyAlignment="1">
      <alignment horizontal="right" vertical="center"/>
    </xf>
    <xf numFmtId="179" fontId="14" fillId="0" borderId="49" xfId="29" applyNumberFormat="1" applyFont="1" applyFill="1" applyBorder="1" applyAlignment="1">
      <alignment horizontal="right" vertical="center"/>
    </xf>
    <xf numFmtId="179" fontId="14" fillId="0" borderId="89" xfId="29" applyNumberFormat="1" applyFont="1" applyFill="1" applyBorder="1" applyAlignment="1">
      <alignment horizontal="right" vertical="center"/>
    </xf>
    <xf numFmtId="182" fontId="14" fillId="0" borderId="90" xfId="29" applyNumberFormat="1" applyFont="1" applyFill="1" applyBorder="1" applyAlignment="1">
      <alignment horizontal="right" vertical="center"/>
    </xf>
    <xf numFmtId="179" fontId="14" fillId="0" borderId="90" xfId="29" applyNumberFormat="1" applyFont="1" applyFill="1" applyBorder="1" applyAlignment="1">
      <alignment horizontal="right" vertical="center"/>
    </xf>
    <xf numFmtId="182" fontId="14" fillId="0" borderId="91" xfId="29" applyNumberFormat="1" applyFont="1" applyFill="1" applyBorder="1" applyAlignment="1">
      <alignment horizontal="right" vertical="center"/>
    </xf>
    <xf numFmtId="182"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9" fontId="14" fillId="0" borderId="40" xfId="29" applyNumberFormat="1" applyFont="1" applyFill="1" applyBorder="1" applyAlignment="1">
      <alignment horizontal="right" vertical="center"/>
    </xf>
    <xf numFmtId="188" fontId="14" fillId="0" borderId="0" xfId="29" applyNumberFormat="1" applyFont="1" applyFill="1" applyBorder="1" applyAlignment="1">
      <alignment horizontal="right" vertical="center"/>
    </xf>
    <xf numFmtId="188"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9" fontId="14" fillId="4" borderId="88" xfId="29" applyNumberFormat="1" applyFont="1" applyFill="1" applyBorder="1" applyAlignment="1">
      <alignment horizontal="right" vertical="center"/>
    </xf>
    <xf numFmtId="179" fontId="14" fillId="4" borderId="0" xfId="29" applyNumberFormat="1" applyFont="1" applyFill="1" applyBorder="1" applyAlignment="1">
      <alignment horizontal="right" vertical="center"/>
    </xf>
    <xf numFmtId="179"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8" fontId="14" fillId="0" borderId="91" xfId="29" applyNumberFormat="1" applyFont="1" applyFill="1" applyBorder="1" applyAlignment="1">
      <alignment horizontal="right" vertical="center"/>
    </xf>
    <xf numFmtId="188" fontId="1" fillId="0" borderId="49" xfId="29" applyNumberFormat="1" applyFill="1" applyBorder="1" applyAlignment="1">
      <alignment horizontal="right" vertical="center"/>
    </xf>
    <xf numFmtId="188" fontId="1" fillId="0" borderId="89" xfId="29" applyNumberFormat="1" applyFill="1" applyBorder="1" applyAlignment="1">
      <alignment horizontal="right" vertical="center"/>
    </xf>
    <xf numFmtId="179" fontId="14" fillId="0" borderId="91" xfId="29" applyNumberFormat="1" applyFont="1" applyFill="1" applyBorder="1" applyAlignment="1">
      <alignment horizontal="right" vertical="center"/>
    </xf>
    <xf numFmtId="179" fontId="14" fillId="4" borderId="91" xfId="29" applyNumberFormat="1" applyFont="1" applyFill="1" applyBorder="1" applyAlignment="1">
      <alignment horizontal="right" vertical="center"/>
    </xf>
    <xf numFmtId="179" fontId="14" fillId="4" borderId="49" xfId="29" applyNumberFormat="1" applyFont="1" applyFill="1" applyBorder="1" applyAlignment="1">
      <alignment horizontal="right" vertical="center"/>
    </xf>
    <xf numFmtId="179"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8" fontId="26" fillId="0" borderId="101" xfId="32" applyNumberFormat="1" applyFont="1" applyBorder="1" applyAlignment="1" applyProtection="1">
      <alignment horizontal="right" vertical="center" shrinkToFit="1"/>
      <protection locked="0"/>
    </xf>
    <xf numFmtId="178" fontId="26" fillId="0" borderId="102" xfId="32" applyNumberFormat="1" applyFont="1" applyBorder="1" applyAlignment="1" applyProtection="1">
      <alignment horizontal="right" vertical="center" shrinkToFit="1"/>
      <protection locked="0"/>
    </xf>
    <xf numFmtId="178" fontId="26" fillId="0" borderId="103" xfId="32" applyNumberFormat="1" applyFont="1" applyBorder="1" applyAlignment="1" applyProtection="1">
      <alignment horizontal="right" vertical="center" shrinkToFit="1"/>
      <protection locked="0"/>
    </xf>
    <xf numFmtId="178" fontId="26" fillId="0" borderId="104" xfId="32" applyNumberFormat="1" applyFont="1" applyBorder="1" applyAlignment="1" applyProtection="1">
      <alignment horizontal="right" vertical="center" shrinkToFit="1"/>
      <protection locked="0"/>
    </xf>
    <xf numFmtId="178" fontId="26" fillId="0" borderId="105" xfId="32" applyNumberFormat="1" applyFont="1" applyBorder="1" applyAlignment="1" applyProtection="1">
      <alignment horizontal="right" vertical="center" shrinkToFit="1"/>
      <protection locked="0"/>
    </xf>
    <xf numFmtId="178"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8" fontId="26" fillId="0" borderId="115" xfId="32" applyNumberFormat="1" applyFont="1" applyBorder="1" applyAlignment="1" applyProtection="1">
      <alignment horizontal="right" vertical="center" shrinkToFit="1"/>
      <protection locked="0"/>
    </xf>
    <xf numFmtId="178" fontId="26" fillId="0" borderId="116" xfId="32" applyNumberFormat="1" applyFont="1" applyBorder="1" applyAlignment="1" applyProtection="1">
      <alignment horizontal="right" vertical="center" shrinkToFit="1"/>
      <protection locked="0"/>
    </xf>
    <xf numFmtId="178" fontId="26" fillId="0" borderId="117" xfId="32" applyNumberFormat="1" applyFont="1" applyBorder="1" applyAlignment="1" applyProtection="1">
      <alignment horizontal="right" vertical="center" shrinkToFit="1"/>
      <protection locked="0"/>
    </xf>
    <xf numFmtId="178" fontId="26" fillId="0" borderId="118" xfId="32" applyNumberFormat="1" applyFont="1" applyBorder="1" applyAlignment="1" applyProtection="1">
      <alignment horizontal="right" vertical="center" shrinkToFit="1"/>
      <protection locked="0"/>
    </xf>
    <xf numFmtId="178" fontId="26" fillId="0" borderId="113" xfId="32" applyNumberFormat="1" applyFont="1" applyBorder="1" applyAlignment="1" applyProtection="1">
      <alignment horizontal="right" vertical="center" shrinkToFit="1"/>
      <protection locked="0"/>
    </xf>
    <xf numFmtId="178" fontId="26" fillId="0" borderId="119" xfId="32" applyNumberFormat="1" applyFont="1" applyBorder="1" applyAlignment="1" applyProtection="1">
      <alignment horizontal="right" vertical="center" shrinkToFit="1"/>
      <protection locked="0"/>
    </xf>
    <xf numFmtId="178" fontId="26" fillId="0" borderId="120" xfId="33" applyNumberFormat="1" applyFont="1" applyBorder="1" applyAlignment="1" applyProtection="1">
      <alignment horizontal="right" vertical="center" shrinkToFit="1"/>
      <protection locked="0"/>
    </xf>
    <xf numFmtId="178"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8" fontId="26" fillId="0" borderId="98" xfId="33" applyNumberFormat="1" applyFont="1" applyBorder="1" applyAlignment="1" applyProtection="1">
      <alignment horizontal="right" vertical="center" shrinkToFit="1"/>
      <protection locked="0"/>
    </xf>
    <xf numFmtId="178" fontId="26" fillId="0" borderId="99" xfId="33" applyNumberFormat="1" applyFont="1" applyBorder="1" applyAlignment="1" applyProtection="1">
      <alignment horizontal="right" vertical="center" shrinkToFit="1"/>
      <protection locked="0"/>
    </xf>
    <xf numFmtId="178" fontId="26" fillId="0" borderId="100" xfId="33" applyNumberFormat="1" applyFont="1" applyBorder="1" applyAlignment="1" applyProtection="1">
      <alignment horizontal="right" vertical="center" shrinkToFit="1"/>
      <protection locked="0"/>
    </xf>
    <xf numFmtId="178" fontId="26" fillId="0" borderId="107" xfId="33" applyNumberFormat="1" applyFont="1" applyBorder="1" applyAlignment="1" applyProtection="1">
      <alignment horizontal="right" vertical="center" shrinkToFit="1"/>
      <protection locked="0"/>
    </xf>
    <xf numFmtId="178"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8" fontId="26" fillId="0" borderId="112" xfId="33" applyNumberFormat="1" applyFont="1" applyBorder="1" applyAlignment="1" applyProtection="1">
      <alignment horizontal="right" vertical="center" shrinkToFit="1"/>
      <protection locked="0"/>
    </xf>
    <xf numFmtId="178" fontId="26" fillId="0" borderId="113" xfId="33" applyNumberFormat="1" applyFont="1" applyBorder="1" applyAlignment="1" applyProtection="1">
      <alignment horizontal="right" vertical="center" shrinkToFit="1"/>
      <protection locked="0"/>
    </xf>
    <xf numFmtId="178"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8" fontId="26" fillId="0" borderId="123" xfId="32" applyNumberFormat="1" applyFont="1" applyBorder="1" applyAlignment="1" applyProtection="1">
      <alignment horizontal="right" vertical="center" shrinkToFit="1"/>
      <protection locked="0"/>
    </xf>
    <xf numFmtId="178" fontId="26" fillId="0" borderId="124" xfId="32" applyNumberFormat="1" applyFont="1" applyBorder="1" applyAlignment="1" applyProtection="1">
      <alignment horizontal="right" vertical="center" shrinkToFit="1"/>
      <protection locked="0"/>
    </xf>
    <xf numFmtId="178"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8" fontId="26" fillId="7" borderId="128" xfId="33" applyNumberFormat="1" applyFont="1" applyFill="1" applyBorder="1" applyAlignment="1" applyProtection="1">
      <alignment horizontal="right" vertical="center" shrinkToFit="1"/>
      <protection locked="0"/>
    </xf>
    <xf numFmtId="178" fontId="26" fillId="7" borderId="129" xfId="33" applyNumberFormat="1" applyFont="1" applyFill="1" applyBorder="1" applyAlignment="1" applyProtection="1">
      <alignment horizontal="right" vertical="center" shrinkToFit="1"/>
      <protection locked="0"/>
    </xf>
    <xf numFmtId="178" fontId="26" fillId="7" borderId="130" xfId="33" applyNumberFormat="1" applyFont="1" applyFill="1" applyBorder="1" applyAlignment="1" applyProtection="1">
      <alignment horizontal="right" vertical="center" shrinkToFit="1"/>
      <protection locked="0"/>
    </xf>
    <xf numFmtId="178" fontId="26" fillId="7" borderId="131" xfId="33" applyNumberFormat="1" applyFont="1" applyFill="1" applyBorder="1" applyAlignment="1" applyProtection="1">
      <alignment horizontal="right" vertical="center" shrinkToFit="1"/>
      <protection locked="0"/>
    </xf>
    <xf numFmtId="178" fontId="26" fillId="7" borderId="132" xfId="33" applyNumberFormat="1" applyFont="1" applyFill="1" applyBorder="1" applyAlignment="1" applyProtection="1">
      <alignment horizontal="right" vertical="center" shrinkToFit="1"/>
      <protection locked="0"/>
    </xf>
    <xf numFmtId="178" fontId="26" fillId="7" borderId="133" xfId="33" applyNumberFormat="1" applyFont="1" applyFill="1" applyBorder="1" applyAlignment="1" applyProtection="1">
      <alignment horizontal="right" vertical="center" shrinkToFit="1"/>
      <protection locked="0"/>
    </xf>
    <xf numFmtId="178"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8" fontId="26" fillId="0" borderId="126" xfId="33" applyNumberFormat="1" applyFont="1" applyBorder="1" applyAlignment="1" applyProtection="1">
      <alignment horizontal="right" vertical="center" shrinkToFit="1"/>
      <protection locked="0"/>
    </xf>
    <xf numFmtId="178"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8" fontId="26" fillId="7" borderId="17" xfId="33" applyNumberFormat="1" applyFont="1" applyFill="1" applyBorder="1" applyAlignment="1" applyProtection="1">
      <alignment horizontal="right" vertical="center" shrinkToFit="1"/>
      <protection locked="0"/>
    </xf>
    <xf numFmtId="178" fontId="26" fillId="7" borderId="18" xfId="33" applyNumberFormat="1" applyFont="1" applyFill="1" applyBorder="1" applyAlignment="1" applyProtection="1">
      <alignment horizontal="right" vertical="center" shrinkToFit="1"/>
      <protection locked="0"/>
    </xf>
    <xf numFmtId="178"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8" fontId="26" fillId="0" borderId="137" xfId="30" applyNumberFormat="1" applyFont="1" applyBorder="1" applyAlignment="1" applyProtection="1">
      <alignment horizontal="right" vertical="center" shrinkToFit="1"/>
      <protection locked="0"/>
    </xf>
    <xf numFmtId="189"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8" fontId="26" fillId="0" borderId="136" xfId="32" applyNumberFormat="1" applyFont="1" applyBorder="1" applyAlignment="1" applyProtection="1">
      <alignment horizontal="right" vertical="center" shrinkToFit="1"/>
      <protection locked="0"/>
    </xf>
    <xf numFmtId="178" fontId="26" fillId="0" borderId="137" xfId="32" applyNumberFormat="1" applyFont="1" applyBorder="1" applyAlignment="1" applyProtection="1">
      <alignment horizontal="right" vertical="center" shrinkToFit="1"/>
      <protection locked="0"/>
    </xf>
    <xf numFmtId="178" fontId="26" fillId="0" borderId="138" xfId="32" applyNumberFormat="1" applyFont="1" applyBorder="1" applyAlignment="1" applyProtection="1">
      <alignment horizontal="right" vertical="center" shrinkToFit="1"/>
      <protection locked="0"/>
    </xf>
    <xf numFmtId="178" fontId="26" fillId="0" borderId="139" xfId="32" applyNumberFormat="1" applyFont="1" applyBorder="1" applyAlignment="1" applyProtection="1">
      <alignment horizontal="right" vertical="center" shrinkToFit="1"/>
      <protection locked="0"/>
    </xf>
    <xf numFmtId="178" fontId="26" fillId="0" borderId="140" xfId="32" applyNumberFormat="1" applyFont="1" applyBorder="1" applyAlignment="1" applyProtection="1">
      <alignment horizontal="right" vertical="center" shrinkToFit="1"/>
      <protection locked="0"/>
    </xf>
    <xf numFmtId="178"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8" fontId="26" fillId="0" borderId="120" xfId="30" applyNumberFormat="1" applyFont="1" applyBorder="1" applyAlignment="1" applyProtection="1">
      <alignment horizontal="right" vertical="center" shrinkToFit="1"/>
      <protection locked="0"/>
    </xf>
    <xf numFmtId="178" fontId="26" fillId="0" borderId="116" xfId="30" applyNumberFormat="1" applyFont="1" applyBorder="1" applyAlignment="1" applyProtection="1">
      <alignment horizontal="right" vertical="center" shrinkToFit="1"/>
      <protection locked="0"/>
    </xf>
    <xf numFmtId="189" fontId="26" fillId="0" borderId="116" xfId="30" applyNumberFormat="1" applyFont="1" applyBorder="1" applyAlignment="1" applyProtection="1">
      <alignment horizontal="right" vertical="center" shrinkToFit="1"/>
      <protection locked="0"/>
    </xf>
    <xf numFmtId="178" fontId="26" fillId="5" borderId="115" xfId="31" applyNumberFormat="1" applyFont="1" applyFill="1" applyBorder="1" applyAlignment="1" applyProtection="1">
      <alignment horizontal="right" vertical="center" shrinkToFit="1"/>
      <protection locked="0"/>
    </xf>
    <xf numFmtId="178" fontId="26" fillId="5" borderId="116" xfId="31" applyNumberFormat="1" applyFont="1" applyFill="1" applyBorder="1" applyAlignment="1" applyProtection="1">
      <alignment horizontal="right" vertical="center" shrinkToFit="1"/>
      <protection locked="0"/>
    </xf>
    <xf numFmtId="178" fontId="26" fillId="5" borderId="117" xfId="31" applyNumberFormat="1" applyFont="1" applyFill="1" applyBorder="1" applyAlignment="1" applyProtection="1">
      <alignment horizontal="right" vertical="center" shrinkToFit="1"/>
      <protection locked="0"/>
    </xf>
    <xf numFmtId="178" fontId="26" fillId="5" borderId="120" xfId="31" applyNumberFormat="1" applyFont="1" applyFill="1" applyBorder="1" applyAlignment="1" applyProtection="1">
      <alignment horizontal="right" vertical="center" shrinkToFit="1"/>
      <protection locked="0"/>
    </xf>
    <xf numFmtId="189" fontId="26" fillId="5" borderId="116" xfId="31" applyNumberFormat="1" applyFont="1" applyFill="1" applyBorder="1" applyAlignment="1" applyProtection="1">
      <alignment horizontal="right" vertical="center" shrinkToFit="1"/>
      <protection locked="0"/>
    </xf>
    <xf numFmtId="178" fontId="26" fillId="7" borderId="142" xfId="30" applyNumberFormat="1" applyFont="1" applyFill="1" applyBorder="1" applyAlignment="1" applyProtection="1">
      <alignment horizontal="right" vertical="center" shrinkToFit="1"/>
      <protection locked="0"/>
    </xf>
    <xf numFmtId="178" fontId="26" fillId="7" borderId="134" xfId="30" applyNumberFormat="1" applyFont="1" applyFill="1" applyBorder="1" applyAlignment="1" applyProtection="1">
      <alignment horizontal="right" vertical="center" shrinkToFit="1"/>
      <protection locked="0"/>
    </xf>
    <xf numFmtId="178" fontId="26" fillId="7" borderId="143" xfId="30" applyNumberFormat="1" applyFont="1" applyFill="1" applyBorder="1" applyAlignment="1" applyProtection="1">
      <alignment horizontal="right" vertical="center" shrinkToFit="1"/>
      <protection locked="0"/>
    </xf>
    <xf numFmtId="178" fontId="26" fillId="7" borderId="131" xfId="30" applyNumberFormat="1" applyFont="1" applyFill="1" applyBorder="1" applyAlignment="1" applyProtection="1">
      <alignment horizontal="right" vertical="center" shrinkToFit="1"/>
      <protection locked="0"/>
    </xf>
    <xf numFmtId="178" fontId="26" fillId="7" borderId="129" xfId="30" applyNumberFormat="1" applyFont="1" applyFill="1" applyBorder="1" applyAlignment="1" applyProtection="1">
      <alignment horizontal="right" vertical="center" shrinkToFit="1"/>
      <protection locked="0"/>
    </xf>
    <xf numFmtId="178" fontId="26" fillId="7" borderId="132" xfId="30" applyNumberFormat="1" applyFont="1" applyFill="1" applyBorder="1" applyAlignment="1" applyProtection="1">
      <alignment horizontal="right" vertical="center" shrinkToFit="1"/>
      <protection locked="0"/>
    </xf>
    <xf numFmtId="178"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9"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8" fontId="26" fillId="7" borderId="17" xfId="30" applyNumberFormat="1" applyFont="1" applyFill="1" applyBorder="1" applyAlignment="1" applyProtection="1">
      <alignment horizontal="right" vertical="center" shrinkToFit="1"/>
      <protection locked="0"/>
    </xf>
    <xf numFmtId="178" fontId="26" fillId="7" borderId="18" xfId="30" applyNumberFormat="1" applyFont="1" applyFill="1" applyBorder="1" applyAlignment="1" applyProtection="1">
      <alignment horizontal="right" vertical="center" shrinkToFit="1"/>
      <protection locked="0"/>
    </xf>
    <xf numFmtId="178"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8" fontId="26" fillId="5" borderId="112" xfId="30" applyNumberFormat="1" applyFont="1" applyFill="1" applyBorder="1" applyAlignment="1" applyProtection="1">
      <alignment horizontal="right" vertical="center" shrinkToFit="1"/>
      <protection locked="0"/>
    </xf>
    <xf numFmtId="178" fontId="26" fillId="5" borderId="113" xfId="30" applyNumberFormat="1" applyFont="1" applyFill="1" applyBorder="1" applyAlignment="1" applyProtection="1">
      <alignment horizontal="right" vertical="center" shrinkToFit="1"/>
      <protection locked="0"/>
    </xf>
    <xf numFmtId="178"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8"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8"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8"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8" fontId="26" fillId="0" borderId="112" xfId="30" applyNumberFormat="1" applyFont="1" applyBorder="1" applyAlignment="1" applyProtection="1">
      <alignment horizontal="right" vertical="center" shrinkToFit="1"/>
      <protection locked="0"/>
    </xf>
    <xf numFmtId="178" fontId="26" fillId="0" borderId="113" xfId="30" applyNumberFormat="1" applyFont="1" applyBorder="1" applyAlignment="1" applyProtection="1">
      <alignment horizontal="right" vertical="center" shrinkToFit="1"/>
      <protection locked="0"/>
    </xf>
    <xf numFmtId="178"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8" fontId="26" fillId="5" borderId="123" xfId="30" applyNumberFormat="1" applyFont="1" applyFill="1" applyBorder="1" applyAlignment="1" applyProtection="1">
      <alignment horizontal="right" vertical="center" shrinkToFit="1"/>
      <protection locked="0"/>
    </xf>
    <xf numFmtId="178"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8" fontId="26" fillId="7" borderId="148" xfId="30" applyNumberFormat="1" applyFont="1" applyFill="1" applyBorder="1" applyAlignment="1" applyProtection="1">
      <alignment horizontal="right" vertical="center" shrinkToFit="1"/>
      <protection locked="0"/>
    </xf>
    <xf numFmtId="178" fontId="26" fillId="7" borderId="149" xfId="30" applyNumberFormat="1" applyFont="1" applyFill="1" applyBorder="1" applyAlignment="1" applyProtection="1">
      <alignment horizontal="right" vertical="center" shrinkToFit="1"/>
      <protection locked="0"/>
    </xf>
    <xf numFmtId="178" fontId="26" fillId="7" borderId="150" xfId="30" applyNumberFormat="1" applyFont="1" applyFill="1" applyBorder="1" applyAlignment="1" applyProtection="1">
      <alignment horizontal="right" vertical="center" shrinkToFit="1"/>
      <protection locked="0"/>
    </xf>
    <xf numFmtId="178" fontId="26" fillId="7" borderId="44" xfId="30" applyNumberFormat="1" applyFont="1" applyFill="1" applyBorder="1" applyAlignment="1" applyProtection="1">
      <alignment horizontal="right" vertical="center" shrinkToFit="1"/>
      <protection locked="0"/>
    </xf>
    <xf numFmtId="178"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8" fontId="26" fillId="5" borderId="41" xfId="32" applyNumberFormat="1" applyFont="1" applyFill="1" applyBorder="1" applyAlignment="1" applyProtection="1">
      <alignment horizontal="right" vertical="center" shrinkToFit="1"/>
    </xf>
    <xf numFmtId="178" fontId="26" fillId="5" borderId="12" xfId="32" applyNumberFormat="1" applyFont="1" applyFill="1" applyBorder="1" applyAlignment="1" applyProtection="1">
      <alignment horizontal="right" vertical="center" shrinkToFit="1"/>
    </xf>
    <xf numFmtId="178" fontId="26" fillId="5" borderId="82" xfId="32" applyNumberFormat="1" applyFont="1" applyFill="1" applyBorder="1" applyAlignment="1" applyProtection="1">
      <alignment horizontal="right" vertical="center" shrinkToFit="1"/>
    </xf>
    <xf numFmtId="178" fontId="26" fillId="5" borderId="84" xfId="32" applyNumberFormat="1" applyFont="1" applyFill="1" applyBorder="1" applyAlignment="1" applyProtection="1">
      <alignment horizontal="right" vertical="center" shrinkToFit="1"/>
    </xf>
    <xf numFmtId="189" fontId="26" fillId="5" borderId="84" xfId="32" applyNumberFormat="1" applyFont="1" applyFill="1" applyBorder="1" applyAlignment="1" applyProtection="1">
      <alignment horizontal="right" vertical="center" shrinkToFit="1"/>
    </xf>
    <xf numFmtId="189" fontId="26" fillId="5" borderId="12" xfId="32" applyNumberFormat="1" applyFont="1" applyFill="1" applyBorder="1" applyAlignment="1" applyProtection="1">
      <alignment horizontal="right" vertical="center" shrinkToFit="1"/>
    </xf>
    <xf numFmtId="189"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9" fontId="26" fillId="5" borderId="87" xfId="32" applyNumberFormat="1" applyFont="1" applyFill="1" applyBorder="1" applyAlignment="1" applyProtection="1">
      <alignment horizontal="right" vertical="center" shrinkToFit="1"/>
    </xf>
    <xf numFmtId="189"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8" fontId="26" fillId="5" borderId="154" xfId="32" applyNumberFormat="1" applyFont="1" applyFill="1" applyBorder="1" applyAlignment="1" applyProtection="1">
      <alignment horizontal="right" vertical="center" shrinkToFit="1"/>
    </xf>
    <xf numFmtId="178" fontId="26" fillId="5" borderId="86" xfId="32" applyNumberFormat="1" applyFont="1" applyFill="1" applyBorder="1" applyAlignment="1" applyProtection="1">
      <alignment horizontal="right" vertical="center" shrinkToFit="1"/>
    </xf>
    <xf numFmtId="189" fontId="26" fillId="5" borderId="86" xfId="32" applyNumberFormat="1" applyFont="1" applyFill="1" applyBorder="1" applyAlignment="1" applyProtection="1">
      <alignment horizontal="right" vertical="center" shrinkToFit="1"/>
    </xf>
    <xf numFmtId="189"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8" fontId="26" fillId="5" borderId="151" xfId="32" applyNumberFormat="1" applyFont="1" applyFill="1" applyBorder="1" applyAlignment="1" applyProtection="1">
      <alignment horizontal="right" vertical="center" shrinkToFit="1"/>
    </xf>
    <xf numFmtId="178" fontId="26" fillId="5" borderId="83" xfId="32" applyNumberFormat="1" applyFont="1" applyFill="1" applyBorder="1" applyAlignment="1" applyProtection="1">
      <alignment horizontal="right" vertical="center" shrinkToFit="1"/>
    </xf>
    <xf numFmtId="189" fontId="26" fillId="5" borderId="83" xfId="32" applyNumberFormat="1" applyFont="1" applyFill="1" applyBorder="1" applyAlignment="1" applyProtection="1">
      <alignment horizontal="right" vertical="center" shrinkToFit="1"/>
    </xf>
    <xf numFmtId="189"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8" fontId="26" fillId="5" borderId="60" xfId="31" applyNumberFormat="1" applyFont="1" applyFill="1" applyBorder="1" applyAlignment="1" applyProtection="1">
      <alignment horizontal="right" vertical="center" shrinkToFit="1"/>
    </xf>
    <xf numFmtId="178" fontId="26" fillId="5" borderId="0" xfId="31" applyNumberFormat="1" applyFont="1" applyFill="1" applyBorder="1" applyAlignment="1" applyProtection="1">
      <alignment horizontal="right" vertical="center" shrinkToFit="1"/>
    </xf>
    <xf numFmtId="178" fontId="26" fillId="5" borderId="85" xfId="31" applyNumberFormat="1" applyFont="1" applyFill="1" applyBorder="1" applyAlignment="1" applyProtection="1">
      <alignment horizontal="right" vertical="center" shrinkToFit="1"/>
    </xf>
    <xf numFmtId="178" fontId="26" fillId="5" borderId="88" xfId="31" applyNumberFormat="1" applyFont="1" applyFill="1" applyBorder="1" applyAlignment="1" applyProtection="1">
      <alignment horizontal="right" vertical="center" shrinkToFit="1"/>
    </xf>
    <xf numFmtId="189" fontId="26" fillId="5" borderId="88" xfId="31" applyNumberFormat="1" applyFont="1" applyFill="1" applyBorder="1" applyAlignment="1" applyProtection="1">
      <alignment horizontal="right" vertical="center" shrinkToFit="1"/>
    </xf>
    <xf numFmtId="189" fontId="26" fillId="5" borderId="0" xfId="31" applyNumberFormat="1" applyFont="1" applyFill="1" applyBorder="1" applyAlignment="1" applyProtection="1">
      <alignment horizontal="right" vertical="center" shrinkToFit="1"/>
    </xf>
    <xf numFmtId="189"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9" fontId="26" fillId="5" borderId="152" xfId="32" applyNumberFormat="1" applyFont="1" applyFill="1" applyBorder="1" applyAlignment="1" applyProtection="1">
      <alignment horizontal="right" vertical="center" shrinkToFit="1"/>
    </xf>
    <xf numFmtId="189"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8" fontId="26" fillId="5" borderId="60" xfId="32" applyNumberFormat="1" applyFont="1" applyFill="1" applyBorder="1" applyAlignment="1" applyProtection="1">
      <alignment horizontal="right" vertical="center" shrinkToFit="1"/>
    </xf>
    <xf numFmtId="178" fontId="26" fillId="5" borderId="0" xfId="32" applyNumberFormat="1" applyFont="1" applyFill="1" applyBorder="1" applyAlignment="1" applyProtection="1">
      <alignment horizontal="right" vertical="center" shrinkToFit="1"/>
    </xf>
    <xf numFmtId="178" fontId="26" fillId="5" borderId="85" xfId="32" applyNumberFormat="1" applyFont="1" applyFill="1" applyBorder="1" applyAlignment="1" applyProtection="1">
      <alignment horizontal="right" vertical="center" shrinkToFit="1"/>
    </xf>
    <xf numFmtId="178" fontId="26" fillId="5" borderId="88" xfId="32" applyNumberFormat="1" applyFont="1" applyFill="1" applyBorder="1" applyAlignment="1" applyProtection="1">
      <alignment horizontal="right" vertical="center" shrinkToFit="1"/>
    </xf>
    <xf numFmtId="189" fontId="26" fillId="5" borderId="88"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178" fontId="26" fillId="5" borderId="157" xfId="32" applyNumberFormat="1" applyFont="1" applyFill="1" applyBorder="1" applyAlignment="1" applyProtection="1">
      <alignment horizontal="right" vertical="center" shrinkToFit="1"/>
    </xf>
    <xf numFmtId="178" fontId="26" fillId="5" borderId="31" xfId="32" applyNumberFormat="1" applyFont="1" applyFill="1" applyBorder="1" applyAlignment="1" applyProtection="1">
      <alignment horizontal="right" vertical="center" shrinkToFit="1"/>
    </xf>
    <xf numFmtId="178" fontId="26" fillId="5" borderId="156" xfId="32" applyNumberFormat="1" applyFont="1" applyFill="1" applyBorder="1" applyAlignment="1" applyProtection="1">
      <alignment horizontal="right" vertical="center" shrinkToFit="1"/>
    </xf>
    <xf numFmtId="178" fontId="26" fillId="5" borderId="158" xfId="32" applyNumberFormat="1" applyFont="1" applyFill="1" applyBorder="1" applyAlignment="1" applyProtection="1">
      <alignment horizontal="right" vertical="center" shrinkToFit="1"/>
    </xf>
    <xf numFmtId="178" fontId="26" fillId="5" borderId="159" xfId="32" applyNumberFormat="1" applyFont="1" applyFill="1" applyBorder="1" applyAlignment="1" applyProtection="1">
      <alignment horizontal="right" vertical="center" shrinkToFit="1"/>
    </xf>
    <xf numFmtId="178"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8" fontId="26" fillId="5" borderId="161" xfId="32" applyNumberFormat="1" applyFont="1" applyFill="1" applyBorder="1" applyAlignment="1" applyProtection="1">
      <alignment horizontal="right" vertical="center" shrinkToFit="1"/>
    </xf>
    <xf numFmtId="178" fontId="26" fillId="5" borderId="90" xfId="32" applyNumberFormat="1" applyFont="1" applyFill="1" applyBorder="1" applyAlignment="1" applyProtection="1">
      <alignment horizontal="right" vertical="center" shrinkToFit="1"/>
    </xf>
    <xf numFmtId="189" fontId="26" fillId="5" borderId="158" xfId="32" applyNumberFormat="1" applyFont="1" applyFill="1" applyBorder="1" applyAlignment="1" applyProtection="1">
      <alignment horizontal="right" vertical="center" shrinkToFit="1"/>
    </xf>
    <xf numFmtId="189" fontId="26" fillId="5" borderId="159" xfId="32" applyNumberFormat="1" applyFont="1" applyFill="1" applyBorder="1" applyAlignment="1" applyProtection="1">
      <alignment horizontal="right" vertical="center" shrinkToFit="1"/>
    </xf>
    <xf numFmtId="189"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8" fontId="26" fillId="5" borderId="39" xfId="32" applyNumberFormat="1" applyFont="1" applyFill="1" applyBorder="1" applyAlignment="1" applyProtection="1">
      <alignment horizontal="right" vertical="center" shrinkToFit="1"/>
    </xf>
    <xf numFmtId="178" fontId="26" fillId="5" borderId="37" xfId="32" applyNumberFormat="1" applyFont="1" applyFill="1" applyBorder="1" applyAlignment="1" applyProtection="1">
      <alignment horizontal="right" vertical="center" shrinkToFit="1"/>
    </xf>
    <xf numFmtId="178" fontId="26" fillId="5" borderId="49" xfId="32" applyNumberFormat="1" applyFont="1" applyFill="1" applyBorder="1" applyAlignment="1" applyProtection="1">
      <alignment horizontal="right" vertical="center" shrinkToFit="1"/>
    </xf>
    <xf numFmtId="178" fontId="26" fillId="5" borderId="89" xfId="32" applyNumberFormat="1" applyFont="1" applyFill="1" applyBorder="1" applyAlignment="1" applyProtection="1">
      <alignment horizontal="right" vertical="center" shrinkToFit="1"/>
    </xf>
    <xf numFmtId="178" fontId="26" fillId="5" borderId="91" xfId="32" applyNumberFormat="1" applyFont="1" applyFill="1" applyBorder="1" applyAlignment="1" applyProtection="1">
      <alignment horizontal="right" vertical="center" shrinkToFit="1"/>
    </xf>
    <xf numFmtId="189" fontId="26" fillId="5" borderId="91" xfId="32" applyNumberFormat="1" applyFont="1" applyFill="1" applyBorder="1" applyAlignment="1" applyProtection="1">
      <alignment horizontal="right" vertical="center" shrinkToFit="1"/>
    </xf>
    <xf numFmtId="189" fontId="26" fillId="5" borderId="49" xfId="32" applyNumberFormat="1" applyFont="1" applyFill="1" applyBorder="1" applyAlignment="1" applyProtection="1">
      <alignment horizontal="right" vertical="center" shrinkToFit="1"/>
    </xf>
    <xf numFmtId="189"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9" fontId="26" fillId="5" borderId="163" xfId="32" applyNumberFormat="1" applyFont="1" applyFill="1" applyBorder="1" applyAlignment="1" applyProtection="1">
      <alignment horizontal="right" vertical="center" shrinkToFit="1"/>
    </xf>
    <xf numFmtId="189" fontId="26" fillId="5" borderId="46" xfId="32" applyNumberFormat="1" applyFont="1" applyFill="1" applyBorder="1" applyAlignment="1" applyProtection="1">
      <alignment horizontal="right" vertical="center" shrinkToFit="1"/>
    </xf>
    <xf numFmtId="189" fontId="26" fillId="5" borderId="128" xfId="32" applyNumberFormat="1" applyFont="1" applyFill="1" applyBorder="1" applyAlignment="1" applyProtection="1">
      <alignment horizontal="right" vertical="center" shrinkToFit="1"/>
    </xf>
    <xf numFmtId="189" fontId="26" fillId="5" borderId="129" xfId="32" applyNumberFormat="1" applyFont="1" applyFill="1" applyBorder="1" applyAlignment="1" applyProtection="1">
      <alignment horizontal="right" vertical="center" shrinkToFit="1"/>
    </xf>
    <xf numFmtId="189" fontId="26" fillId="5" borderId="166" xfId="32" applyNumberFormat="1" applyFont="1" applyFill="1" applyBorder="1" applyAlignment="1" applyProtection="1">
      <alignment horizontal="right" vertical="center" shrinkToFit="1"/>
    </xf>
    <xf numFmtId="189" fontId="26" fillId="5" borderId="167" xfId="32" applyNumberFormat="1" applyFont="1" applyFill="1" applyBorder="1" applyAlignment="1" applyProtection="1">
      <alignment horizontal="right" vertical="center" shrinkToFit="1"/>
    </xf>
    <xf numFmtId="189"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8" fontId="26" fillId="5" borderId="164" xfId="32" applyNumberFormat="1" applyFont="1" applyFill="1" applyBorder="1" applyAlignment="1" applyProtection="1">
      <alignment horizontal="right" vertical="center" shrinkToFit="1"/>
    </xf>
    <xf numFmtId="178"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8" fontId="26" fillId="5" borderId="169" xfId="32" applyNumberFormat="1" applyFont="1" applyFill="1" applyBorder="1" applyAlignment="1" applyProtection="1">
      <alignment horizontal="right" vertical="center" shrinkToFit="1"/>
    </xf>
    <xf numFmtId="178" fontId="26" fillId="5" borderId="170" xfId="32" applyNumberFormat="1" applyFont="1" applyFill="1" applyBorder="1" applyAlignment="1" applyProtection="1">
      <alignment horizontal="right" vertical="center" shrinkToFit="1"/>
    </xf>
    <xf numFmtId="189" fontId="26" fillId="5" borderId="170" xfId="32" applyNumberFormat="1" applyFont="1" applyFill="1" applyBorder="1" applyAlignment="1" applyProtection="1">
      <alignment horizontal="right" vertical="center" shrinkToFit="1"/>
    </xf>
    <xf numFmtId="189" fontId="26" fillId="5" borderId="171" xfId="32" applyNumberFormat="1" applyFont="1" applyFill="1" applyBorder="1" applyAlignment="1" applyProtection="1">
      <alignment horizontal="right" vertical="center" shrinkToFit="1"/>
    </xf>
    <xf numFmtId="177"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90" fontId="26" fillId="5" borderId="60" xfId="32" applyNumberFormat="1" applyFont="1" applyFill="1" applyBorder="1" applyAlignment="1" applyProtection="1">
      <alignment horizontal="right" vertical="center" shrinkToFit="1"/>
    </xf>
    <xf numFmtId="190" fontId="26" fillId="5" borderId="0" xfId="32" applyNumberFormat="1" applyFont="1" applyFill="1" applyBorder="1" applyAlignment="1" applyProtection="1">
      <alignment horizontal="right" vertical="center" shrinkToFit="1"/>
    </xf>
    <xf numFmtId="190" fontId="26" fillId="5" borderId="38" xfId="32" applyNumberFormat="1" applyFont="1" applyFill="1" applyBorder="1" applyAlignment="1" applyProtection="1">
      <alignment horizontal="right" vertical="center" shrinkToFit="1"/>
    </xf>
    <xf numFmtId="190" fontId="26" fillId="5" borderId="0" xfId="32" applyNumberFormat="1" applyFont="1" applyFill="1" applyAlignment="1" applyProtection="1">
      <alignment horizontal="right" vertical="center" shrinkToFit="1"/>
    </xf>
    <xf numFmtId="190"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38" xfId="32" applyNumberFormat="1" applyFont="1" applyFill="1" applyBorder="1" applyAlignment="1" applyProtection="1">
      <alignment horizontal="right" vertical="center" shrinkToFit="1"/>
    </xf>
    <xf numFmtId="177" fontId="26" fillId="5" borderId="0" xfId="32" applyNumberFormat="1" applyFont="1" applyFill="1" applyAlignment="1" applyProtection="1">
      <alignment horizontal="right" vertical="center" shrinkToFit="1"/>
    </xf>
    <xf numFmtId="177"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90" fontId="26" fillId="5" borderId="69" xfId="32" applyNumberFormat="1" applyFont="1" applyFill="1" applyBorder="1" applyAlignment="1" applyProtection="1">
      <alignment horizontal="right" vertical="center" shrinkToFit="1"/>
    </xf>
    <xf numFmtId="190" fontId="26" fillId="5" borderId="72" xfId="32" applyNumberFormat="1" applyFont="1" applyFill="1" applyBorder="1" applyAlignment="1" applyProtection="1">
      <alignment horizontal="right" vertical="center" shrinkToFit="1"/>
    </xf>
    <xf numFmtId="190" fontId="26" fillId="5" borderId="67" xfId="32" applyNumberFormat="1" applyFont="1" applyFill="1" applyBorder="1" applyAlignment="1" applyProtection="1">
      <alignment horizontal="right" vertical="center" shrinkToFit="1"/>
    </xf>
    <xf numFmtId="190" fontId="26" fillId="5" borderId="178" xfId="32" applyNumberFormat="1" applyFont="1" applyFill="1" applyBorder="1" applyAlignment="1" applyProtection="1">
      <alignment horizontal="right" vertical="center" shrinkToFit="1"/>
    </xf>
    <xf numFmtId="190" fontId="26" fillId="5" borderId="179" xfId="32" applyNumberFormat="1" applyFont="1" applyFill="1" applyBorder="1" applyAlignment="1" applyProtection="1">
      <alignment horizontal="right" vertical="center" shrinkToFit="1"/>
    </xf>
    <xf numFmtId="190"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178" fontId="26" fillId="5" borderId="41" xfId="31" applyNumberFormat="1" applyFont="1" applyFill="1" applyBorder="1" applyAlignment="1" applyProtection="1">
      <alignment horizontal="right" vertical="center" shrinkToFit="1"/>
    </xf>
    <xf numFmtId="178" fontId="26" fillId="5" borderId="12" xfId="31" applyNumberFormat="1" applyFont="1" applyFill="1" applyBorder="1" applyAlignment="1" applyProtection="1">
      <alignment horizontal="right" vertical="center" shrinkToFit="1"/>
    </xf>
    <xf numFmtId="178" fontId="26" fillId="5" borderId="82" xfId="31" applyNumberFormat="1" applyFont="1" applyFill="1" applyBorder="1" applyAlignment="1" applyProtection="1">
      <alignment horizontal="right" vertical="center" shrinkToFit="1"/>
    </xf>
    <xf numFmtId="178" fontId="26" fillId="5" borderId="84" xfId="31"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189"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9" fontId="26" fillId="5" borderId="39" xfId="32" applyNumberFormat="1" applyFont="1" applyFill="1" applyBorder="1" applyAlignment="1" applyProtection="1">
      <alignment horizontal="right" vertical="center" shrinkToFit="1"/>
    </xf>
    <xf numFmtId="189" fontId="26" fillId="5" borderId="31" xfId="32" applyNumberFormat="1" applyFont="1" applyFill="1" applyBorder="1" applyAlignment="1" applyProtection="1">
      <alignment horizontal="right" vertical="center" shrinkToFit="1"/>
    </xf>
    <xf numFmtId="189" fontId="26" fillId="5" borderId="156" xfId="32" applyNumberFormat="1" applyFont="1" applyFill="1" applyBorder="1" applyAlignment="1" applyProtection="1">
      <alignment horizontal="right" vertical="center" shrinkToFit="1"/>
    </xf>
    <xf numFmtId="189" fontId="26" fillId="5" borderId="157" xfId="32" applyNumberFormat="1" applyFont="1" applyFill="1" applyBorder="1" applyAlignment="1" applyProtection="1">
      <alignment horizontal="right" vertical="center" shrinkToFit="1"/>
    </xf>
    <xf numFmtId="189"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9" fontId="26" fillId="5" borderId="130" xfId="32" applyNumberFormat="1" applyFont="1" applyFill="1" applyBorder="1" applyAlignment="1" applyProtection="1">
      <alignment horizontal="right" vertical="center" shrinkToFit="1"/>
    </xf>
    <xf numFmtId="189" fontId="26" fillId="5" borderId="18" xfId="32" applyNumberFormat="1" applyFont="1" applyFill="1" applyBorder="1" applyAlignment="1" applyProtection="1">
      <alignment horizontal="right" vertical="center" shrinkToFit="1"/>
    </xf>
    <xf numFmtId="189"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9" fontId="9" fillId="0" borderId="39" xfId="34" applyNumberFormat="1" applyFont="1" applyFill="1" applyBorder="1" applyAlignment="1">
      <alignment vertical="center"/>
    </xf>
    <xf numFmtId="179" fontId="9" fillId="0" borderId="31" xfId="34" applyNumberFormat="1" applyFont="1" applyFill="1" applyBorder="1" applyAlignment="1">
      <alignment vertical="center"/>
    </xf>
    <xf numFmtId="179"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80" fontId="3" fillId="5" borderId="39" xfId="35" applyNumberFormat="1" applyFont="1" applyFill="1" applyBorder="1" applyAlignment="1">
      <alignment horizontal="left" vertical="center" wrapText="1"/>
    </xf>
    <xf numFmtId="180" fontId="3" fillId="5" borderId="31" xfId="35" applyNumberFormat="1" applyFont="1" applyFill="1" applyBorder="1" applyAlignment="1">
      <alignment horizontal="left" vertical="center" wrapText="1"/>
    </xf>
    <xf numFmtId="180"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9" fontId="9" fillId="0" borderId="15" xfId="36" applyNumberFormat="1" applyFont="1" applyBorder="1" applyAlignment="1">
      <alignment horizontal="center" vertical="center" wrapText="1"/>
    </xf>
    <xf numFmtId="179" fontId="9" fillId="0" borderId="46" xfId="36" applyNumberFormat="1" applyFont="1" applyBorder="1" applyAlignment="1">
      <alignment horizontal="center" vertical="center" wrapText="1"/>
    </xf>
    <xf numFmtId="179" fontId="9" fillId="0" borderId="39" xfId="36" applyNumberFormat="1" applyFont="1" applyBorder="1" applyAlignment="1">
      <alignment horizontal="center" vertical="center"/>
    </xf>
    <xf numFmtId="179" fontId="9" fillId="0" borderId="31" xfId="36" applyNumberFormat="1" applyFont="1" applyBorder="1" applyAlignment="1">
      <alignment horizontal="center" vertical="center"/>
    </xf>
    <xf numFmtId="179" fontId="9" fillId="0" borderId="42" xfId="36" applyNumberFormat="1" applyFont="1" applyBorder="1" applyAlignment="1">
      <alignment horizontal="center" vertical="center"/>
    </xf>
    <xf numFmtId="179" fontId="3" fillId="5" borderId="39" xfId="34" applyNumberFormat="1" applyFont="1" applyFill="1" applyBorder="1" applyAlignment="1">
      <alignment vertical="center" wrapText="1"/>
    </xf>
    <xf numFmtId="179" fontId="3" fillId="5" borderId="31" xfId="34" applyNumberFormat="1" applyFont="1" applyFill="1" applyBorder="1" applyAlignment="1">
      <alignment vertical="center" wrapText="1"/>
    </xf>
    <xf numFmtId="179" fontId="3" fillId="5" borderId="42" xfId="34" applyNumberFormat="1" applyFont="1" applyFill="1" applyBorder="1" applyAlignment="1">
      <alignment vertical="center" wrapText="1"/>
    </xf>
    <xf numFmtId="179" fontId="3" fillId="0" borderId="39" xfId="34" applyNumberFormat="1" applyFont="1" applyFill="1" applyBorder="1" applyAlignment="1">
      <alignment vertical="center" wrapText="1"/>
    </xf>
    <xf numFmtId="179" fontId="3" fillId="0" borderId="31" xfId="34" applyNumberFormat="1" applyFont="1" applyFill="1" applyBorder="1" applyAlignment="1">
      <alignment vertical="center" wrapText="1"/>
    </xf>
    <xf numFmtId="179"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53123</c:v>
                </c:pt>
                <c:pt idx="1">
                  <c:v>25862</c:v>
                </c:pt>
                <c:pt idx="2">
                  <c:v>25795</c:v>
                </c:pt>
                <c:pt idx="3">
                  <c:v>46536</c:v>
                </c:pt>
                <c:pt idx="4">
                  <c:v>67199</c:v>
                </c:pt>
              </c:numCache>
            </c:numRef>
          </c:val>
          <c:smooth val="0"/>
        </c:ser>
        <c:dLbls>
          <c:showLegendKey val="0"/>
          <c:showVal val="0"/>
          <c:showCatName val="0"/>
          <c:showSerName val="0"/>
          <c:showPercent val="0"/>
          <c:showBubbleSize val="0"/>
        </c:dLbls>
        <c:marker val="1"/>
        <c:smooth val="0"/>
        <c:axId val="128499072"/>
        <c:axId val="128521728"/>
      </c:lineChart>
      <c:catAx>
        <c:axId val="1284990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521728"/>
        <c:crosses val="autoZero"/>
        <c:auto val="1"/>
        <c:lblAlgn val="ctr"/>
        <c:lblOffset val="100"/>
        <c:tickLblSkip val="1"/>
        <c:tickMarkSkip val="1"/>
        <c:noMultiLvlLbl val="0"/>
      </c:catAx>
      <c:valAx>
        <c:axId val="12852172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4990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6.93</c:v>
                </c:pt>
                <c:pt idx="1">
                  <c:v>20</c:v>
                </c:pt>
                <c:pt idx="2">
                  <c:v>11.27</c:v>
                </c:pt>
                <c:pt idx="3">
                  <c:v>4.8499999999999996</c:v>
                </c:pt>
                <c:pt idx="4">
                  <c:v>7.8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24.74</c:v>
                </c:pt>
                <c:pt idx="1">
                  <c:v>26</c:v>
                </c:pt>
                <c:pt idx="2">
                  <c:v>21.18</c:v>
                </c:pt>
                <c:pt idx="3">
                  <c:v>19.29</c:v>
                </c:pt>
                <c:pt idx="4">
                  <c:v>16.53</c:v>
                </c:pt>
              </c:numCache>
            </c:numRef>
          </c:val>
        </c:ser>
        <c:dLbls>
          <c:showLegendKey val="0"/>
          <c:showVal val="0"/>
          <c:showCatName val="0"/>
          <c:showSerName val="0"/>
          <c:showPercent val="0"/>
          <c:showBubbleSize val="0"/>
        </c:dLbls>
        <c:gapWidth val="250"/>
        <c:overlap val="100"/>
        <c:axId val="129956864"/>
        <c:axId val="1300081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-6.81</c:v>
                </c:pt>
                <c:pt idx="1">
                  <c:v>9</c:v>
                </c:pt>
                <c:pt idx="2">
                  <c:v>-24.55</c:v>
                </c:pt>
                <c:pt idx="3">
                  <c:v>-13.44</c:v>
                </c:pt>
                <c:pt idx="4">
                  <c:v>-2.57</c:v>
                </c:pt>
              </c:numCache>
            </c:numRef>
          </c:val>
          <c:smooth val="0"/>
        </c:ser>
        <c:dLbls>
          <c:showLegendKey val="0"/>
          <c:showVal val="0"/>
          <c:showCatName val="0"/>
          <c:showSerName val="0"/>
          <c:showPercent val="0"/>
          <c:showBubbleSize val="0"/>
        </c:dLbls>
        <c:marker val="1"/>
        <c:smooth val="0"/>
        <c:axId val="129956864"/>
        <c:axId val="130008192"/>
      </c:lineChart>
      <c:catAx>
        <c:axId val="129956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0008192"/>
        <c:crosses val="autoZero"/>
        <c:auto val="1"/>
        <c:lblAlgn val="ctr"/>
        <c:lblOffset val="100"/>
        <c:tickLblSkip val="1"/>
        <c:tickMarkSkip val="1"/>
        <c:noMultiLvlLbl val="0"/>
      </c:catAx>
      <c:valAx>
        <c:axId val="130008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956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0.85</c:v>
                </c:pt>
                <c:pt idx="2">
                  <c:v>#N/A</c:v>
                </c:pt>
                <c:pt idx="3">
                  <c:v>0.99</c:v>
                </c:pt>
                <c:pt idx="4">
                  <c:v>#N/A</c:v>
                </c:pt>
                <c:pt idx="5">
                  <c:v>0.28000000000000003</c:v>
                </c:pt>
                <c:pt idx="6">
                  <c:v>#N/A</c:v>
                </c:pt>
                <c:pt idx="7">
                  <c:v>0.08</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7.0000000000000007E-2</c:v>
                </c:pt>
                <c:pt idx="2">
                  <c:v>#N/A</c:v>
                </c:pt>
                <c:pt idx="3">
                  <c:v>7.0000000000000007E-2</c:v>
                </c:pt>
                <c:pt idx="4">
                  <c:v>#N/A</c:v>
                </c:pt>
                <c:pt idx="5">
                  <c:v>0.15</c:v>
                </c:pt>
                <c:pt idx="6">
                  <c:v>#N/A</c:v>
                </c:pt>
                <c:pt idx="7">
                  <c:v>0.03</c:v>
                </c:pt>
                <c:pt idx="8">
                  <c:v>#N/A</c:v>
                </c:pt>
                <c:pt idx="9">
                  <c:v>0.06</c:v>
                </c:pt>
              </c:numCache>
            </c:numRef>
          </c:val>
        </c:ser>
        <c:ser>
          <c:idx val="3"/>
          <c:order val="3"/>
          <c:tx>
            <c:strRef>
              <c:f>データシート!$A$30</c:f>
              <c:strCache>
                <c:ptCount val="1"/>
                <c:pt idx="0">
                  <c:v>公共下水道特別会計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1.61</c:v>
                </c:pt>
                <c:pt idx="2">
                  <c:v>#N/A</c:v>
                </c:pt>
                <c:pt idx="3">
                  <c:v>1.55</c:v>
                </c:pt>
                <c:pt idx="4">
                  <c:v>#N/A</c:v>
                </c:pt>
                <c:pt idx="5">
                  <c:v>0.71</c:v>
                </c:pt>
                <c:pt idx="6">
                  <c:v>#N/A</c:v>
                </c:pt>
                <c:pt idx="7">
                  <c:v>0.71</c:v>
                </c:pt>
                <c:pt idx="8">
                  <c:v>#N/A</c:v>
                </c:pt>
                <c:pt idx="9">
                  <c:v>0.28000000000000003</c:v>
                </c:pt>
              </c:numCache>
            </c:numRef>
          </c:val>
        </c:ser>
        <c:ser>
          <c:idx val="4"/>
          <c:order val="4"/>
          <c:tx>
            <c:strRef>
              <c:f>データシート!$A$31</c:f>
              <c:strCache>
                <c:ptCount val="1"/>
                <c:pt idx="0">
                  <c:v>大野区域水道事業会計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1.65</c:v>
                </c:pt>
                <c:pt idx="2">
                  <c:v>#N/A</c:v>
                </c:pt>
                <c:pt idx="3">
                  <c:v>1.64</c:v>
                </c:pt>
                <c:pt idx="4">
                  <c:v>#N/A</c:v>
                </c:pt>
                <c:pt idx="5">
                  <c:v>1.52</c:v>
                </c:pt>
                <c:pt idx="6">
                  <c:v>#N/A</c:v>
                </c:pt>
                <c:pt idx="7">
                  <c:v>1.39</c:v>
                </c:pt>
                <c:pt idx="8">
                  <c:v>#N/A</c:v>
                </c:pt>
                <c:pt idx="9">
                  <c:v>0.7</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0.48</c:v>
                </c:pt>
                <c:pt idx="2">
                  <c:v>#N/A</c:v>
                </c:pt>
                <c:pt idx="3">
                  <c:v>0.83</c:v>
                </c:pt>
                <c:pt idx="4">
                  <c:v>#N/A</c:v>
                </c:pt>
                <c:pt idx="5">
                  <c:v>0.65</c:v>
                </c:pt>
                <c:pt idx="6">
                  <c:v>#N/A</c:v>
                </c:pt>
                <c:pt idx="7">
                  <c:v>1.17</c:v>
                </c:pt>
                <c:pt idx="8">
                  <c:v>#N/A</c:v>
                </c:pt>
                <c:pt idx="9">
                  <c:v>1.1499999999999999</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1.42</c:v>
                </c:pt>
                <c:pt idx="2">
                  <c:v>#N/A</c:v>
                </c:pt>
                <c:pt idx="3">
                  <c:v>3.49</c:v>
                </c:pt>
                <c:pt idx="4">
                  <c:v>#N/A</c:v>
                </c:pt>
                <c:pt idx="5">
                  <c:v>3.87</c:v>
                </c:pt>
                <c:pt idx="6">
                  <c:v>#N/A</c:v>
                </c:pt>
                <c:pt idx="7">
                  <c:v>3.16</c:v>
                </c:pt>
                <c:pt idx="8">
                  <c:v>#N/A</c:v>
                </c:pt>
                <c:pt idx="9">
                  <c:v>2.27</c:v>
                </c:pt>
              </c:numCache>
            </c:numRef>
          </c:val>
        </c:ser>
        <c:ser>
          <c:idx val="7"/>
          <c:order val="7"/>
          <c:tx>
            <c:strRef>
              <c:f>データシート!$A$34</c:f>
              <c:strCache>
                <c:ptCount val="1"/>
                <c:pt idx="0">
                  <c:v>鹿島臨海都市計画事業鹿嶋市平井東部土地区画整理事業特別会計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0</c:v>
                </c:pt>
                <c:pt idx="1">
                  <c:v>0</c:v>
                </c:pt>
                <c:pt idx="2">
                  <c:v>0</c:v>
                </c:pt>
                <c:pt idx="3">
                  <c:v>0</c:v>
                </c:pt>
                <c:pt idx="4">
                  <c:v>#N/A</c:v>
                </c:pt>
                <c:pt idx="5">
                  <c:v>7.57</c:v>
                </c:pt>
                <c:pt idx="6">
                  <c:v>#N/A</c:v>
                </c:pt>
                <c:pt idx="7">
                  <c:v>7.48</c:v>
                </c:pt>
                <c:pt idx="8">
                  <c:v>#N/A</c:v>
                </c:pt>
                <c:pt idx="9">
                  <c:v>5.21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6.26</c:v>
                </c:pt>
                <c:pt idx="2">
                  <c:v>#N/A</c:v>
                </c:pt>
                <c:pt idx="3">
                  <c:v>6.8</c:v>
                </c:pt>
                <c:pt idx="4">
                  <c:v>#N/A</c:v>
                </c:pt>
                <c:pt idx="5">
                  <c:v>6.97</c:v>
                </c:pt>
                <c:pt idx="6">
                  <c:v>#N/A</c:v>
                </c:pt>
                <c:pt idx="7">
                  <c:v>6.93</c:v>
                </c:pt>
                <c:pt idx="8">
                  <c:v>#N/A</c:v>
                </c:pt>
                <c:pt idx="9">
                  <c:v>6.93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6.91</c:v>
                </c:pt>
                <c:pt idx="2">
                  <c:v>#N/A</c:v>
                </c:pt>
                <c:pt idx="3">
                  <c:v>19.84</c:v>
                </c:pt>
                <c:pt idx="4">
                  <c:v>#N/A</c:v>
                </c:pt>
                <c:pt idx="5">
                  <c:v>11.13</c:v>
                </c:pt>
                <c:pt idx="6">
                  <c:v>#N/A</c:v>
                </c:pt>
                <c:pt idx="7">
                  <c:v>4.7699999999999996</c:v>
                </c:pt>
                <c:pt idx="8">
                  <c:v>#N/A</c:v>
                </c:pt>
                <c:pt idx="9">
                  <c:v>7.86</c:v>
                </c:pt>
              </c:numCache>
            </c:numRef>
          </c:val>
        </c:ser>
        <c:dLbls>
          <c:showLegendKey val="0"/>
          <c:showVal val="0"/>
          <c:showCatName val="0"/>
          <c:showSerName val="0"/>
          <c:showPercent val="0"/>
          <c:showBubbleSize val="0"/>
        </c:dLbls>
        <c:gapWidth val="150"/>
        <c:overlap val="100"/>
        <c:axId val="130232704"/>
        <c:axId val="130234240"/>
      </c:barChart>
      <c:catAx>
        <c:axId val="130232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0234240"/>
        <c:crosses val="autoZero"/>
        <c:auto val="1"/>
        <c:lblAlgn val="ctr"/>
        <c:lblOffset val="100"/>
        <c:tickLblSkip val="1"/>
        <c:tickMarkSkip val="1"/>
        <c:noMultiLvlLbl val="0"/>
      </c:catAx>
      <c:valAx>
        <c:axId val="130234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2327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1562</c:v>
                </c:pt>
                <c:pt idx="5">
                  <c:v>1418</c:v>
                </c:pt>
                <c:pt idx="8">
                  <c:v>1454</c:v>
                </c:pt>
                <c:pt idx="11">
                  <c:v>1520</c:v>
                </c:pt>
                <c:pt idx="14">
                  <c:v>1501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c:v>
                </c:pt>
                <c:pt idx="3">
                  <c:v>0</c:v>
                </c:pt>
                <c:pt idx="6">
                  <c:v>2</c:v>
                </c:pt>
                <c:pt idx="9">
                  <c:v>9</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190</c:v>
                </c:pt>
                <c:pt idx="3">
                  <c:v>195</c:v>
                </c:pt>
                <c:pt idx="6">
                  <c:v>198</c:v>
                </c:pt>
                <c:pt idx="9">
                  <c:v>197</c:v>
                </c:pt>
                <c:pt idx="12">
                  <c:v>173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713</c:v>
                </c:pt>
                <c:pt idx="3">
                  <c:v>658</c:v>
                </c:pt>
                <c:pt idx="6">
                  <c:v>2256</c:v>
                </c:pt>
                <c:pt idx="9">
                  <c:v>612</c:v>
                </c:pt>
                <c:pt idx="12">
                  <c:v>553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31</c:v>
                </c:pt>
                <c:pt idx="3">
                  <c:v>28</c:v>
                </c:pt>
                <c:pt idx="6">
                  <c:v>23</c:v>
                </c:pt>
                <c:pt idx="9">
                  <c:v>19</c:v>
                </c:pt>
                <c:pt idx="12">
                  <c:v>19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17</c:v>
                </c:pt>
                <c:pt idx="9">
                  <c:v>17</c:v>
                </c:pt>
                <c:pt idx="12">
                  <c:v>17</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2179</c:v>
                </c:pt>
                <c:pt idx="3">
                  <c:v>1798</c:v>
                </c:pt>
                <c:pt idx="6">
                  <c:v>1770</c:v>
                </c:pt>
                <c:pt idx="9">
                  <c:v>1754</c:v>
                </c:pt>
                <c:pt idx="12">
                  <c:v>1713</c:v>
                </c:pt>
              </c:numCache>
            </c:numRef>
          </c:val>
        </c:ser>
        <c:dLbls>
          <c:showLegendKey val="0"/>
          <c:showVal val="0"/>
          <c:showCatName val="0"/>
          <c:showSerName val="0"/>
          <c:showPercent val="0"/>
          <c:showBubbleSize val="0"/>
        </c:dLbls>
        <c:gapWidth val="100"/>
        <c:overlap val="100"/>
        <c:axId val="130416000"/>
        <c:axId val="130418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1552</c:v>
                </c:pt>
                <c:pt idx="2">
                  <c:v>#N/A</c:v>
                </c:pt>
                <c:pt idx="3">
                  <c:v>#N/A</c:v>
                </c:pt>
                <c:pt idx="4">
                  <c:v>1261</c:v>
                </c:pt>
                <c:pt idx="5">
                  <c:v>#N/A</c:v>
                </c:pt>
                <c:pt idx="6">
                  <c:v>#N/A</c:v>
                </c:pt>
                <c:pt idx="7">
                  <c:v>2812</c:v>
                </c:pt>
                <c:pt idx="8">
                  <c:v>#N/A</c:v>
                </c:pt>
                <c:pt idx="9">
                  <c:v>#N/A</c:v>
                </c:pt>
                <c:pt idx="10">
                  <c:v>1088</c:v>
                </c:pt>
                <c:pt idx="11">
                  <c:v>#N/A</c:v>
                </c:pt>
                <c:pt idx="12">
                  <c:v>#N/A</c:v>
                </c:pt>
                <c:pt idx="13">
                  <c:v>987</c:v>
                </c:pt>
                <c:pt idx="14">
                  <c:v>#N/A</c:v>
                </c:pt>
              </c:numCache>
            </c:numRef>
          </c:val>
          <c:smooth val="0"/>
        </c:ser>
        <c:dLbls>
          <c:showLegendKey val="0"/>
          <c:showVal val="0"/>
          <c:showCatName val="0"/>
          <c:showSerName val="0"/>
          <c:showPercent val="0"/>
          <c:showBubbleSize val="0"/>
        </c:dLbls>
        <c:marker val="1"/>
        <c:smooth val="0"/>
        <c:axId val="130416000"/>
        <c:axId val="130418176"/>
      </c:lineChart>
      <c:catAx>
        <c:axId val="130416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0418176"/>
        <c:crosses val="autoZero"/>
        <c:auto val="1"/>
        <c:lblAlgn val="ctr"/>
        <c:lblOffset val="100"/>
        <c:tickLblSkip val="1"/>
        <c:tickMarkSkip val="1"/>
        <c:noMultiLvlLbl val="0"/>
      </c:catAx>
      <c:valAx>
        <c:axId val="130418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416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16018</c:v>
                </c:pt>
                <c:pt idx="5">
                  <c:v>15969</c:v>
                </c:pt>
                <c:pt idx="8">
                  <c:v>16769</c:v>
                </c:pt>
                <c:pt idx="11">
                  <c:v>16894</c:v>
                </c:pt>
                <c:pt idx="14">
                  <c:v>16442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395</c:v>
                </c:pt>
                <c:pt idx="5">
                  <c:v>353</c:v>
                </c:pt>
                <c:pt idx="8">
                  <c:v>317</c:v>
                </c:pt>
                <c:pt idx="11">
                  <c:v>226</c:v>
                </c:pt>
                <c:pt idx="14">
                  <c:v>114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6132</c:v>
                </c:pt>
                <c:pt idx="5">
                  <c:v>5915</c:v>
                </c:pt>
                <c:pt idx="8">
                  <c:v>5470</c:v>
                </c:pt>
                <c:pt idx="11">
                  <c:v>5566</c:v>
                </c:pt>
                <c:pt idx="14">
                  <c:v>5280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34</c:v>
                </c:pt>
                <c:pt idx="3">
                  <c:v>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4381</c:v>
                </c:pt>
                <c:pt idx="3">
                  <c:v>4259</c:v>
                </c:pt>
                <c:pt idx="6">
                  <c:v>3963</c:v>
                </c:pt>
                <c:pt idx="9">
                  <c:v>3666</c:v>
                </c:pt>
                <c:pt idx="12">
                  <c:v>3785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1159</c:v>
                </c:pt>
                <c:pt idx="3">
                  <c:v>754</c:v>
                </c:pt>
                <c:pt idx="6">
                  <c:v>512</c:v>
                </c:pt>
                <c:pt idx="9">
                  <c:v>488</c:v>
                </c:pt>
                <c:pt idx="12">
                  <c:v>766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9916</c:v>
                </c:pt>
                <c:pt idx="3">
                  <c:v>9283</c:v>
                </c:pt>
                <c:pt idx="6">
                  <c:v>8438</c:v>
                </c:pt>
                <c:pt idx="9">
                  <c:v>7533</c:v>
                </c:pt>
                <c:pt idx="12">
                  <c:v>7192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15551</c:v>
                </c:pt>
                <c:pt idx="3">
                  <c:v>15553</c:v>
                </c:pt>
                <c:pt idx="6">
                  <c:v>15951</c:v>
                </c:pt>
                <c:pt idx="9">
                  <c:v>16305</c:v>
                </c:pt>
                <c:pt idx="12">
                  <c:v>17372</c:v>
                </c:pt>
              </c:numCache>
            </c:numRef>
          </c:val>
        </c:ser>
        <c:dLbls>
          <c:showLegendKey val="0"/>
          <c:showVal val="0"/>
          <c:showCatName val="0"/>
          <c:showSerName val="0"/>
          <c:showPercent val="0"/>
          <c:showBubbleSize val="0"/>
        </c:dLbls>
        <c:gapWidth val="100"/>
        <c:overlap val="100"/>
        <c:axId val="133018752"/>
        <c:axId val="1330206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8496</c:v>
                </c:pt>
                <c:pt idx="2">
                  <c:v>#N/A</c:v>
                </c:pt>
                <c:pt idx="3">
                  <c:v>#N/A</c:v>
                </c:pt>
                <c:pt idx="4">
                  <c:v>7615</c:v>
                </c:pt>
                <c:pt idx="5">
                  <c:v>#N/A</c:v>
                </c:pt>
                <c:pt idx="6">
                  <c:v>#N/A</c:v>
                </c:pt>
                <c:pt idx="7">
                  <c:v>6308</c:v>
                </c:pt>
                <c:pt idx="8">
                  <c:v>#N/A</c:v>
                </c:pt>
                <c:pt idx="9">
                  <c:v>#N/A</c:v>
                </c:pt>
                <c:pt idx="10">
                  <c:v>5305</c:v>
                </c:pt>
                <c:pt idx="11">
                  <c:v>#N/A</c:v>
                </c:pt>
                <c:pt idx="12">
                  <c:v>#N/A</c:v>
                </c:pt>
                <c:pt idx="13">
                  <c:v>7280</c:v>
                </c:pt>
                <c:pt idx="14">
                  <c:v>#N/A</c:v>
                </c:pt>
              </c:numCache>
            </c:numRef>
          </c:val>
          <c:smooth val="0"/>
        </c:ser>
        <c:dLbls>
          <c:showLegendKey val="0"/>
          <c:showVal val="0"/>
          <c:showCatName val="0"/>
          <c:showSerName val="0"/>
          <c:showPercent val="0"/>
          <c:showBubbleSize val="0"/>
        </c:dLbls>
        <c:marker val="1"/>
        <c:smooth val="0"/>
        <c:axId val="133018752"/>
        <c:axId val="133020672"/>
      </c:lineChart>
      <c:catAx>
        <c:axId val="133018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020672"/>
        <c:crosses val="autoZero"/>
        <c:auto val="1"/>
        <c:lblAlgn val="ctr"/>
        <c:lblOffset val="100"/>
        <c:tickLblSkip val="1"/>
        <c:tickMarkSkip val="1"/>
        <c:noMultiLvlLbl val="0"/>
      </c:catAx>
      <c:valAx>
        <c:axId val="133020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018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茨城県鹿嶋市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68,142
67,301
106.02
26,384,100
24,807,648
1,064,157
13,647,933
17,372,449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59.7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ysClr val="windowText" lastClr="000000"/>
              </a:solidFill>
              <a:effectLst/>
              <a:latin typeface="+mn-lt"/>
              <a:ea typeface="+mn-ea"/>
              <a:cs typeface="+mn-cs"/>
            </a:rPr>
            <a:t>鹿島臨海工業地帯を有し</a:t>
          </a:r>
          <a:r>
            <a:rPr lang="ja-JP" altLang="en-US" sz="1100" b="0" i="0">
              <a:solidFill>
                <a:sysClr val="windowText" lastClr="000000"/>
              </a:solidFill>
              <a:effectLst/>
              <a:latin typeface="+mn-lt"/>
              <a:ea typeface="+mn-ea"/>
              <a:cs typeface="+mn-cs"/>
            </a:rPr>
            <a:t>ており，企業からの市税収入が多く，</a:t>
          </a:r>
          <a:r>
            <a:rPr lang="ja-JP" altLang="ja-JP" sz="1100" b="0" i="0">
              <a:solidFill>
                <a:sysClr val="windowText" lastClr="000000"/>
              </a:solidFill>
              <a:effectLst/>
              <a:latin typeface="+mn-lt"/>
              <a:ea typeface="+mn-ea"/>
              <a:cs typeface="+mn-cs"/>
            </a:rPr>
            <a:t>類似団体</a:t>
          </a:r>
          <a:r>
            <a:rPr lang="ja-JP" altLang="en-US" sz="1100" b="0" i="0">
              <a:solidFill>
                <a:sysClr val="windowText" lastClr="000000"/>
              </a:solidFill>
              <a:effectLst/>
              <a:latin typeface="+mn-lt"/>
              <a:ea typeface="+mn-ea"/>
              <a:cs typeface="+mn-cs"/>
            </a:rPr>
            <a:t>平均と比較して</a:t>
          </a:r>
          <a:r>
            <a:rPr lang="en-US" altLang="ja-JP" sz="1100" b="0" i="0">
              <a:solidFill>
                <a:sysClr val="windowText" lastClr="000000"/>
              </a:solidFill>
              <a:effectLst/>
              <a:latin typeface="+mn-lt"/>
              <a:ea typeface="+mn-ea"/>
              <a:cs typeface="+mn-cs"/>
            </a:rPr>
            <a:t>0.35</a:t>
          </a:r>
          <a:r>
            <a:rPr lang="ja-JP" altLang="en-US" sz="1100" b="0" i="0">
              <a:solidFill>
                <a:sysClr val="windowText" lastClr="000000"/>
              </a:solidFill>
              <a:effectLst/>
              <a:latin typeface="+mn-lt"/>
              <a:ea typeface="+mn-ea"/>
              <a:cs typeface="+mn-cs"/>
            </a:rPr>
            <a:t>ポイント高くなっている。</a:t>
          </a:r>
          <a:endParaRPr lang="en-US" altLang="ja-JP" sz="1100" b="0" i="0">
            <a:solidFill>
              <a:sysClr val="windowText" lastClr="000000"/>
            </a:solidFill>
            <a:effectLst/>
            <a:latin typeface="+mn-lt"/>
            <a:ea typeface="+mn-ea"/>
            <a:cs typeface="+mn-cs"/>
          </a:endParaRPr>
        </a:p>
        <a:p>
          <a:r>
            <a:rPr lang="ja-JP" altLang="en-US" sz="1100" b="0" i="0">
              <a:solidFill>
                <a:sysClr val="windowText" lastClr="000000"/>
              </a:solidFill>
              <a:effectLst/>
              <a:latin typeface="+mn-lt"/>
              <a:ea typeface="+mn-ea"/>
              <a:cs typeface="+mn-cs"/>
            </a:rPr>
            <a:t>しかし，</a:t>
          </a:r>
          <a:r>
            <a:rPr lang="ja-JP" altLang="ja-JP" sz="1100" b="0" i="0">
              <a:solidFill>
                <a:sysClr val="windowText" lastClr="000000"/>
              </a:solidFill>
              <a:effectLst/>
              <a:latin typeface="+mn-lt"/>
              <a:ea typeface="+mn-ea"/>
              <a:cs typeface="+mn-cs"/>
            </a:rPr>
            <a:t>景気の低迷等による市税収入の減により財政力指数は</a:t>
          </a:r>
          <a:r>
            <a:rPr lang="ja-JP" altLang="en-US" sz="1100" b="0" i="0">
              <a:solidFill>
                <a:sysClr val="windowText" lastClr="000000"/>
              </a:solidFill>
              <a:effectLst/>
              <a:latin typeface="+mn-lt"/>
              <a:ea typeface="+mn-ea"/>
              <a:cs typeface="+mn-cs"/>
            </a:rPr>
            <a:t>近年</a:t>
          </a:r>
          <a:r>
            <a:rPr lang="ja-JP" altLang="ja-JP" sz="1100" b="0" i="0">
              <a:solidFill>
                <a:sysClr val="windowText" lastClr="000000"/>
              </a:solidFill>
              <a:effectLst/>
              <a:latin typeface="+mn-lt"/>
              <a:ea typeface="+mn-ea"/>
              <a:cs typeface="+mn-cs"/>
            </a:rPr>
            <a:t>下降傾向にあ</a:t>
          </a:r>
          <a:r>
            <a:rPr lang="ja-JP" altLang="en-US" sz="1100" b="0" i="0">
              <a:solidFill>
                <a:sysClr val="windowText" lastClr="000000"/>
              </a:solidFill>
              <a:effectLst/>
              <a:latin typeface="+mn-lt"/>
              <a:ea typeface="+mn-ea"/>
              <a:cs typeface="+mn-cs"/>
            </a:rPr>
            <a:t>り，</a:t>
          </a:r>
          <a:r>
            <a:rPr lang="ja-JP" altLang="ja-JP" sz="1100" b="0" i="0">
              <a:solidFill>
                <a:sysClr val="windowText" lastClr="000000"/>
              </a:solidFill>
              <a:effectLst/>
              <a:latin typeface="+mn-lt"/>
              <a:ea typeface="+mn-ea"/>
              <a:cs typeface="+mn-cs"/>
            </a:rPr>
            <a:t>平成２</a:t>
          </a:r>
          <a:r>
            <a:rPr lang="ja-JP" altLang="en-US" sz="1100" b="0" i="0">
              <a:solidFill>
                <a:sysClr val="windowText" lastClr="000000"/>
              </a:solidFill>
              <a:effectLst/>
              <a:latin typeface="+mn-lt"/>
              <a:ea typeface="+mn-ea"/>
              <a:cs typeface="+mn-cs"/>
            </a:rPr>
            <a:t>７</a:t>
          </a:r>
          <a:r>
            <a:rPr lang="ja-JP" altLang="ja-JP" sz="1100" b="0" i="0">
              <a:solidFill>
                <a:sysClr val="windowText" lastClr="000000"/>
              </a:solidFill>
              <a:effectLst/>
              <a:latin typeface="+mn-lt"/>
              <a:ea typeface="+mn-ea"/>
              <a:cs typeface="+mn-cs"/>
            </a:rPr>
            <a:t>年度以降も</a:t>
          </a:r>
          <a:r>
            <a:rPr lang="ja-JP" altLang="en-US" sz="1100" b="0" i="0">
              <a:solidFill>
                <a:sysClr val="windowText" lastClr="000000"/>
              </a:solidFill>
              <a:effectLst/>
              <a:latin typeface="+mn-lt"/>
              <a:ea typeface="+mn-ea"/>
              <a:cs typeface="+mn-cs"/>
            </a:rPr>
            <a:t>平成３０年度までは市税収入が減少する</a:t>
          </a:r>
          <a:r>
            <a:rPr lang="ja-JP" altLang="en-US" sz="1100" b="0" i="0">
              <a:solidFill>
                <a:schemeClr val="dk1"/>
              </a:solidFill>
              <a:effectLst/>
              <a:latin typeface="+mn-lt"/>
              <a:ea typeface="+mn-ea"/>
              <a:cs typeface="+mn-cs"/>
            </a:rPr>
            <a:t>見込みである。</a:t>
          </a:r>
          <a:r>
            <a:rPr lang="ja-JP" altLang="ja-JP" sz="1100" b="0" i="0">
              <a:solidFill>
                <a:schemeClr val="dk1"/>
              </a:solidFill>
              <a:effectLst/>
              <a:latin typeface="+mn-lt"/>
              <a:ea typeface="+mn-ea"/>
              <a:cs typeface="+mn-cs"/>
            </a:rPr>
            <a:t>引き続き，市税等の収納率の向上等，自主財源の確保に努める</a:t>
          </a:r>
          <a:r>
            <a:rPr lang="ja-JP" altLang="en-US" sz="1100" b="0" i="0">
              <a:solidFill>
                <a:schemeClr val="dk1"/>
              </a:solidFill>
              <a:effectLst/>
              <a:latin typeface="+mn-lt"/>
              <a:ea typeface="+mn-ea"/>
              <a:cs typeface="+mn-cs"/>
            </a:rPr>
            <a:t>。</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126577</xdr:rowOff>
    </xdr:from>
    <xdr:to>
      <xdr:col>7</xdr:col>
      <xdr:colOff>152400</xdr:colOff>
      <xdr:row>45</xdr:row>
      <xdr:rowOff>74083</xdr:rowOff>
    </xdr:to>
    <xdr:cxnSp macro="">
      <xdr:nvCxnSpPr>
        <xdr:cNvPr id="60" name="直線コネクタ 59"/>
        <xdr:cNvCxnSpPr/>
      </xdr:nvCxnSpPr>
      <xdr:spPr>
        <a:xfrm flipV="1">
          <a:off x="4953000" y="6470227"/>
          <a:ext cx="0" cy="1319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46160</xdr:rowOff>
    </xdr:from>
    <xdr:ext cx="762000" cy="259045"/>
    <xdr:sp macro="" textlink="">
      <xdr:nvSpPr>
        <xdr:cNvPr id="61" name="財政力最小値テキスト"/>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74083</xdr:rowOff>
    </xdr:from>
    <xdr:to>
      <xdr:col>7</xdr:col>
      <xdr:colOff>241300</xdr:colOff>
      <xdr:row>45</xdr:row>
      <xdr:rowOff>74083</xdr:rowOff>
    </xdr:to>
    <xdr:cxnSp macro="">
      <xdr:nvCxnSpPr>
        <xdr:cNvPr id="62" name="直線コネクタ 61"/>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36</xdr:row>
      <xdr:rowOff>41504</xdr:rowOff>
    </xdr:from>
    <xdr:ext cx="762000" cy="259045"/>
    <xdr:sp macro="" textlink="">
      <xdr:nvSpPr>
        <xdr:cNvPr id="63" name="財政力最大値テキスト"/>
        <xdr:cNvSpPr txBox="1"/>
      </xdr:nvSpPr>
      <xdr:spPr>
        <a:xfrm>
          <a:off x="5041900" y="621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126577</xdr:rowOff>
    </xdr:from>
    <xdr:to>
      <xdr:col>7</xdr:col>
      <xdr:colOff>241300</xdr:colOff>
      <xdr:row>37</xdr:row>
      <xdr:rowOff>126577</xdr:rowOff>
    </xdr:to>
    <xdr:cxnSp macro="">
      <xdr:nvCxnSpPr>
        <xdr:cNvPr id="64" name="直線コネクタ 63"/>
        <xdr:cNvCxnSpPr/>
      </xdr:nvCxnSpPr>
      <xdr:spPr>
        <a:xfrm>
          <a:off x="4864100" y="6470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99906</xdr:rowOff>
    </xdr:from>
    <xdr:to>
      <xdr:col>7</xdr:col>
      <xdr:colOff>152400</xdr:colOff>
      <xdr:row>38</xdr:row>
      <xdr:rowOff>99906</xdr:rowOff>
    </xdr:to>
    <xdr:cxnSp macro="">
      <xdr:nvCxnSpPr>
        <xdr:cNvPr id="65" name="直線コネクタ 64"/>
        <xdr:cNvCxnSpPr/>
      </xdr:nvCxnSpPr>
      <xdr:spPr>
        <a:xfrm>
          <a:off x="4114800" y="661500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69867</xdr:rowOff>
    </xdr:from>
    <xdr:ext cx="762000" cy="259045"/>
    <xdr:sp macro="" textlink="">
      <xdr:nvSpPr>
        <xdr:cNvPr id="66" name="財政力平均値テキスト"/>
        <xdr:cNvSpPr txBox="1"/>
      </xdr:nvSpPr>
      <xdr:spPr>
        <a:xfrm>
          <a:off x="5041900" y="7099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97790</xdr:rowOff>
    </xdr:from>
    <xdr:to>
      <xdr:col>7</xdr:col>
      <xdr:colOff>203200</xdr:colOff>
      <xdr:row>42</xdr:row>
      <xdr:rowOff>27940</xdr:rowOff>
    </xdr:to>
    <xdr:sp macro="" textlink="">
      <xdr:nvSpPr>
        <xdr:cNvPr id="67" name="フローチャート : 判断 66"/>
        <xdr:cNvSpPr/>
      </xdr:nvSpPr>
      <xdr:spPr>
        <a:xfrm>
          <a:off x="4902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67733</xdr:rowOff>
    </xdr:from>
    <xdr:to>
      <xdr:col>6</xdr:col>
      <xdr:colOff>0</xdr:colOff>
      <xdr:row>38</xdr:row>
      <xdr:rowOff>99906</xdr:rowOff>
    </xdr:to>
    <xdr:cxnSp macro="">
      <xdr:nvCxnSpPr>
        <xdr:cNvPr id="68" name="直線コネクタ 67"/>
        <xdr:cNvCxnSpPr/>
      </xdr:nvCxnSpPr>
      <xdr:spPr>
        <a:xfrm>
          <a:off x="3225800" y="658283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97790</xdr:rowOff>
    </xdr:from>
    <xdr:to>
      <xdr:col>6</xdr:col>
      <xdr:colOff>50800</xdr:colOff>
      <xdr:row>42</xdr:row>
      <xdr:rowOff>27940</xdr:rowOff>
    </xdr:to>
    <xdr:sp macro="" textlink="">
      <xdr:nvSpPr>
        <xdr:cNvPr id="69" name="フローチャート : 判断 68"/>
        <xdr:cNvSpPr/>
      </xdr:nvSpPr>
      <xdr:spPr>
        <a:xfrm>
          <a:off x="4064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12717</xdr:rowOff>
    </xdr:from>
    <xdr:ext cx="736600" cy="259045"/>
    <xdr:sp macro="" textlink="">
      <xdr:nvSpPr>
        <xdr:cNvPr id="70" name="テキスト ボックス 69"/>
        <xdr:cNvSpPr txBox="1"/>
      </xdr:nvSpPr>
      <xdr:spPr>
        <a:xfrm>
          <a:off x="3733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62230</xdr:rowOff>
    </xdr:from>
    <xdr:to>
      <xdr:col>4</xdr:col>
      <xdr:colOff>482600</xdr:colOff>
      <xdr:row>38</xdr:row>
      <xdr:rowOff>67733</xdr:rowOff>
    </xdr:to>
    <xdr:cxnSp macro="">
      <xdr:nvCxnSpPr>
        <xdr:cNvPr id="71" name="直線コネクタ 70"/>
        <xdr:cNvCxnSpPr/>
      </xdr:nvCxnSpPr>
      <xdr:spPr>
        <a:xfrm>
          <a:off x="2336800" y="6405880"/>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97790</xdr:rowOff>
    </xdr:from>
    <xdr:to>
      <xdr:col>4</xdr:col>
      <xdr:colOff>533400</xdr:colOff>
      <xdr:row>42</xdr:row>
      <xdr:rowOff>27940</xdr:rowOff>
    </xdr:to>
    <xdr:sp macro="" textlink="">
      <xdr:nvSpPr>
        <xdr:cNvPr id="72" name="フローチャート : 判断 71"/>
        <xdr:cNvSpPr/>
      </xdr:nvSpPr>
      <xdr:spPr>
        <a:xfrm>
          <a:off x="3175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12717</xdr:rowOff>
    </xdr:from>
    <xdr:ext cx="762000" cy="259045"/>
    <xdr:sp macro="" textlink="">
      <xdr:nvSpPr>
        <xdr:cNvPr id="73" name="テキスト ボックス 72"/>
        <xdr:cNvSpPr txBox="1"/>
      </xdr:nvSpPr>
      <xdr:spPr>
        <a:xfrm>
          <a:off x="2844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131657</xdr:rowOff>
    </xdr:from>
    <xdr:to>
      <xdr:col>3</xdr:col>
      <xdr:colOff>279400</xdr:colOff>
      <xdr:row>37</xdr:row>
      <xdr:rowOff>62230</xdr:rowOff>
    </xdr:to>
    <xdr:cxnSp macro="">
      <xdr:nvCxnSpPr>
        <xdr:cNvPr id="74" name="直線コネクタ 73"/>
        <xdr:cNvCxnSpPr/>
      </xdr:nvCxnSpPr>
      <xdr:spPr>
        <a:xfrm>
          <a:off x="1447800" y="6132407"/>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65617</xdr:rowOff>
    </xdr:from>
    <xdr:to>
      <xdr:col>3</xdr:col>
      <xdr:colOff>330200</xdr:colOff>
      <xdr:row>41</xdr:row>
      <xdr:rowOff>167217</xdr:rowOff>
    </xdr:to>
    <xdr:sp macro="" textlink="">
      <xdr:nvSpPr>
        <xdr:cNvPr id="75" name="フローチャート : 判断 74"/>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151994</xdr:rowOff>
    </xdr:from>
    <xdr:ext cx="762000" cy="259045"/>
    <xdr:sp macro="" textlink="">
      <xdr:nvSpPr>
        <xdr:cNvPr id="76" name="テキスト ボックス 75"/>
        <xdr:cNvSpPr txBox="1"/>
      </xdr:nvSpPr>
      <xdr:spPr>
        <a:xfrm>
          <a:off x="1955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129963</xdr:rowOff>
    </xdr:from>
    <xdr:to>
      <xdr:col>2</xdr:col>
      <xdr:colOff>127000</xdr:colOff>
      <xdr:row>42</xdr:row>
      <xdr:rowOff>60113</xdr:rowOff>
    </xdr:to>
    <xdr:sp macro="" textlink="">
      <xdr:nvSpPr>
        <xdr:cNvPr id="77" name="フローチャート : 判断 76"/>
        <xdr:cNvSpPr/>
      </xdr:nvSpPr>
      <xdr:spPr>
        <a:xfrm>
          <a:off x="1397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44890</xdr:rowOff>
    </xdr:from>
    <xdr:ext cx="762000" cy="259045"/>
    <xdr:sp macro="" textlink="">
      <xdr:nvSpPr>
        <xdr:cNvPr id="78" name="テキスト ボックス 77"/>
        <xdr:cNvSpPr txBox="1"/>
      </xdr:nvSpPr>
      <xdr:spPr>
        <a:xfrm>
          <a:off x="1066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49106</xdr:rowOff>
    </xdr:from>
    <xdr:to>
      <xdr:col>7</xdr:col>
      <xdr:colOff>203200</xdr:colOff>
      <xdr:row>38</xdr:row>
      <xdr:rowOff>150706</xdr:rowOff>
    </xdr:to>
    <xdr:sp macro="" textlink="">
      <xdr:nvSpPr>
        <xdr:cNvPr id="84" name="円/楕円 83"/>
        <xdr:cNvSpPr/>
      </xdr:nvSpPr>
      <xdr:spPr>
        <a:xfrm>
          <a:off x="4902200" y="656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65634</xdr:rowOff>
    </xdr:from>
    <xdr:ext cx="762000" cy="259045"/>
    <xdr:sp macro="" textlink="">
      <xdr:nvSpPr>
        <xdr:cNvPr id="85" name="財政力該当値テキスト"/>
        <xdr:cNvSpPr txBox="1"/>
      </xdr:nvSpPr>
      <xdr:spPr>
        <a:xfrm>
          <a:off x="5041900" y="640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49106</xdr:rowOff>
    </xdr:from>
    <xdr:to>
      <xdr:col>6</xdr:col>
      <xdr:colOff>50800</xdr:colOff>
      <xdr:row>38</xdr:row>
      <xdr:rowOff>150706</xdr:rowOff>
    </xdr:to>
    <xdr:sp macro="" textlink="">
      <xdr:nvSpPr>
        <xdr:cNvPr id="86" name="円/楕円 85"/>
        <xdr:cNvSpPr/>
      </xdr:nvSpPr>
      <xdr:spPr>
        <a:xfrm>
          <a:off x="4064000" y="656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160884</xdr:rowOff>
    </xdr:from>
    <xdr:ext cx="736600" cy="259045"/>
    <xdr:sp macro="" textlink="">
      <xdr:nvSpPr>
        <xdr:cNvPr id="87" name="テキスト ボックス 86"/>
        <xdr:cNvSpPr txBox="1"/>
      </xdr:nvSpPr>
      <xdr:spPr>
        <a:xfrm>
          <a:off x="3733800" y="6333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16933</xdr:rowOff>
    </xdr:from>
    <xdr:to>
      <xdr:col>4</xdr:col>
      <xdr:colOff>533400</xdr:colOff>
      <xdr:row>38</xdr:row>
      <xdr:rowOff>118533</xdr:rowOff>
    </xdr:to>
    <xdr:sp macro="" textlink="">
      <xdr:nvSpPr>
        <xdr:cNvPr id="88" name="円/楕円 87"/>
        <xdr:cNvSpPr/>
      </xdr:nvSpPr>
      <xdr:spPr>
        <a:xfrm>
          <a:off x="3175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128710</xdr:rowOff>
    </xdr:from>
    <xdr:ext cx="762000" cy="259045"/>
    <xdr:sp macro="" textlink="">
      <xdr:nvSpPr>
        <xdr:cNvPr id="89" name="テキスト ボックス 88"/>
        <xdr:cNvSpPr txBox="1"/>
      </xdr:nvSpPr>
      <xdr:spPr>
        <a:xfrm>
          <a:off x="2844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11430</xdr:rowOff>
    </xdr:from>
    <xdr:to>
      <xdr:col>3</xdr:col>
      <xdr:colOff>330200</xdr:colOff>
      <xdr:row>37</xdr:row>
      <xdr:rowOff>113030</xdr:rowOff>
    </xdr:to>
    <xdr:sp macro="" textlink="">
      <xdr:nvSpPr>
        <xdr:cNvPr id="90" name="円/楕円 89"/>
        <xdr:cNvSpPr/>
      </xdr:nvSpPr>
      <xdr:spPr>
        <a:xfrm>
          <a:off x="2286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123207</xdr:rowOff>
    </xdr:from>
    <xdr:ext cx="762000" cy="259045"/>
    <xdr:sp macro="" textlink="">
      <xdr:nvSpPr>
        <xdr:cNvPr id="91" name="テキスト ボックス 90"/>
        <xdr:cNvSpPr txBox="1"/>
      </xdr:nvSpPr>
      <xdr:spPr>
        <a:xfrm>
          <a:off x="1955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80857</xdr:rowOff>
    </xdr:from>
    <xdr:to>
      <xdr:col>2</xdr:col>
      <xdr:colOff>127000</xdr:colOff>
      <xdr:row>36</xdr:row>
      <xdr:rowOff>11007</xdr:rowOff>
    </xdr:to>
    <xdr:sp macro="" textlink="">
      <xdr:nvSpPr>
        <xdr:cNvPr id="92" name="円/楕円 91"/>
        <xdr:cNvSpPr/>
      </xdr:nvSpPr>
      <xdr:spPr>
        <a:xfrm>
          <a:off x="1397000" y="6081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21184</xdr:rowOff>
    </xdr:from>
    <xdr:ext cx="762000" cy="259045"/>
    <xdr:sp macro="" textlink="">
      <xdr:nvSpPr>
        <xdr:cNvPr id="93" name="テキスト ボックス 92"/>
        <xdr:cNvSpPr txBox="1"/>
      </xdr:nvSpPr>
      <xdr:spPr>
        <a:xfrm>
          <a:off x="1066800" y="585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前年度と</a:t>
          </a:r>
          <a:r>
            <a:rPr lang="ja-JP" altLang="en-US" sz="1100" b="0" i="0" baseline="0">
              <a:solidFill>
                <a:schemeClr val="dk1"/>
              </a:solidFill>
              <a:effectLst/>
              <a:latin typeface="+mn-lt"/>
              <a:ea typeface="+mn-ea"/>
              <a:cs typeface="+mn-cs"/>
            </a:rPr>
            <a:t>比べ</a:t>
          </a:r>
          <a:r>
            <a:rPr lang="en-US" altLang="ja-JP" sz="1100" b="0" i="0" baseline="0">
              <a:solidFill>
                <a:schemeClr val="dk1"/>
              </a:solidFill>
              <a:effectLst/>
              <a:latin typeface="+mn-lt"/>
              <a:ea typeface="+mn-ea"/>
              <a:cs typeface="+mn-cs"/>
            </a:rPr>
            <a:t>0.3</a:t>
          </a:r>
          <a:r>
            <a:rPr lang="ja-JP" altLang="en-US" sz="1100" b="0" i="0" baseline="0">
              <a:solidFill>
                <a:sysClr val="windowText" lastClr="000000"/>
              </a:solidFill>
              <a:effectLst/>
              <a:latin typeface="+mn-lt"/>
              <a:ea typeface="+mn-ea"/>
              <a:cs typeface="+mn-cs"/>
            </a:rPr>
            <a:t>ポイント高くなっているが，類似団体平均と比較して</a:t>
          </a:r>
          <a:r>
            <a:rPr lang="en-US" altLang="ja-JP" sz="1100" b="0" i="0" baseline="0">
              <a:solidFill>
                <a:sysClr val="windowText" lastClr="000000"/>
              </a:solidFill>
              <a:effectLst/>
              <a:latin typeface="+mn-lt"/>
              <a:ea typeface="+mn-ea"/>
              <a:cs typeface="+mn-cs"/>
            </a:rPr>
            <a:t>1.2</a:t>
          </a:r>
          <a:r>
            <a:rPr lang="ja-JP" altLang="en-US" sz="1100" b="0" i="0" baseline="0">
              <a:solidFill>
                <a:sysClr val="windowText" lastClr="000000"/>
              </a:solidFill>
              <a:effectLst/>
              <a:latin typeface="+mn-lt"/>
              <a:ea typeface="+mn-ea"/>
              <a:cs typeface="+mn-cs"/>
            </a:rPr>
            <a:t>ポイント低くなっている。</a:t>
          </a:r>
          <a:r>
            <a:rPr lang="ja-JP" altLang="ja-JP" sz="1100" b="0" i="0" baseline="0">
              <a:solidFill>
                <a:sysClr val="windowText" lastClr="000000"/>
              </a:solidFill>
              <a:effectLst/>
              <a:latin typeface="+mn-lt"/>
              <a:ea typeface="+mn-ea"/>
              <a:cs typeface="+mn-cs"/>
            </a:rPr>
            <a:t>引き続き，定員管理計画の推進や，市税等の収納率向上等，行財政改革に積極的に取り組んで</a:t>
          </a:r>
          <a:r>
            <a:rPr lang="ja-JP" altLang="ja-JP" sz="1100" b="0" i="0" baseline="0">
              <a:solidFill>
                <a:schemeClr val="dk1"/>
              </a:solidFill>
              <a:effectLst/>
              <a:latin typeface="+mn-lt"/>
              <a:ea typeface="+mn-ea"/>
              <a:cs typeface="+mn-cs"/>
            </a:rPr>
            <a:t>いく。</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1" name="直線コネクタ 120"/>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2"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3" name="直線コネクタ 122"/>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4"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5" name="直線コネクタ 124"/>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66294</xdr:rowOff>
    </xdr:from>
    <xdr:to>
      <xdr:col>7</xdr:col>
      <xdr:colOff>152400</xdr:colOff>
      <xdr:row>61</xdr:row>
      <xdr:rowOff>80772</xdr:rowOff>
    </xdr:to>
    <xdr:cxnSp macro="">
      <xdr:nvCxnSpPr>
        <xdr:cNvPr id="126" name="直線コネクタ 125"/>
        <xdr:cNvCxnSpPr/>
      </xdr:nvCxnSpPr>
      <xdr:spPr>
        <a:xfrm>
          <a:off x="4114800" y="10524744"/>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27"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28" name="フローチャート : 判断 127"/>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66294</xdr:rowOff>
    </xdr:from>
    <xdr:to>
      <xdr:col>6</xdr:col>
      <xdr:colOff>0</xdr:colOff>
      <xdr:row>61</xdr:row>
      <xdr:rowOff>66294</xdr:rowOff>
    </xdr:to>
    <xdr:cxnSp macro="">
      <xdr:nvCxnSpPr>
        <xdr:cNvPr id="129" name="直線コネクタ 128"/>
        <xdr:cNvCxnSpPr/>
      </xdr:nvCxnSpPr>
      <xdr:spPr>
        <a:xfrm>
          <a:off x="3225800" y="105247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0" name="フローチャート : 判断 129"/>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1" name="テキスト ボックス 130"/>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66294</xdr:rowOff>
    </xdr:from>
    <xdr:to>
      <xdr:col>4</xdr:col>
      <xdr:colOff>482600</xdr:colOff>
      <xdr:row>61</xdr:row>
      <xdr:rowOff>100076</xdr:rowOff>
    </xdr:to>
    <xdr:cxnSp macro="">
      <xdr:nvCxnSpPr>
        <xdr:cNvPr id="132" name="直線コネクタ 131"/>
        <xdr:cNvCxnSpPr/>
      </xdr:nvCxnSpPr>
      <xdr:spPr>
        <a:xfrm flipV="1">
          <a:off x="2336800" y="1052474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3" name="フローチャート : 判断 132"/>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4" name="テキスト ボックス 133"/>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100076</xdr:rowOff>
    </xdr:from>
    <xdr:to>
      <xdr:col>3</xdr:col>
      <xdr:colOff>279400</xdr:colOff>
      <xdr:row>62</xdr:row>
      <xdr:rowOff>63754</xdr:rowOff>
    </xdr:to>
    <xdr:cxnSp macro="">
      <xdr:nvCxnSpPr>
        <xdr:cNvPr id="135" name="直線コネクタ 134"/>
        <xdr:cNvCxnSpPr/>
      </xdr:nvCxnSpPr>
      <xdr:spPr>
        <a:xfrm flipV="1">
          <a:off x="1447800" y="10558526"/>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36" name="フローチャート : 判断 135"/>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37" name="テキスト ボックス 136"/>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38" name="フローチャート : 判断 137"/>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39" name="テキスト ボックス 138"/>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29972</xdr:rowOff>
    </xdr:from>
    <xdr:to>
      <xdr:col>7</xdr:col>
      <xdr:colOff>203200</xdr:colOff>
      <xdr:row>61</xdr:row>
      <xdr:rowOff>131572</xdr:rowOff>
    </xdr:to>
    <xdr:sp macro="" textlink="">
      <xdr:nvSpPr>
        <xdr:cNvPr id="145" name="円/楕円 144"/>
        <xdr:cNvSpPr/>
      </xdr:nvSpPr>
      <xdr:spPr>
        <a:xfrm>
          <a:off x="49022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46499</xdr:rowOff>
    </xdr:from>
    <xdr:ext cx="762000" cy="259045"/>
    <xdr:sp macro="" textlink="">
      <xdr:nvSpPr>
        <xdr:cNvPr id="146" name="財政構造の弾力性該当値テキスト"/>
        <xdr:cNvSpPr txBox="1"/>
      </xdr:nvSpPr>
      <xdr:spPr>
        <a:xfrm>
          <a:off x="5041900" y="10333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15494</xdr:rowOff>
    </xdr:from>
    <xdr:to>
      <xdr:col>6</xdr:col>
      <xdr:colOff>50800</xdr:colOff>
      <xdr:row>61</xdr:row>
      <xdr:rowOff>117094</xdr:rowOff>
    </xdr:to>
    <xdr:sp macro="" textlink="">
      <xdr:nvSpPr>
        <xdr:cNvPr id="147" name="円/楕円 146"/>
        <xdr:cNvSpPr/>
      </xdr:nvSpPr>
      <xdr:spPr>
        <a:xfrm>
          <a:off x="4064000" y="104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127271</xdr:rowOff>
    </xdr:from>
    <xdr:ext cx="736600" cy="259045"/>
    <xdr:sp macro="" textlink="">
      <xdr:nvSpPr>
        <xdr:cNvPr id="148" name="テキスト ボックス 147"/>
        <xdr:cNvSpPr txBox="1"/>
      </xdr:nvSpPr>
      <xdr:spPr>
        <a:xfrm>
          <a:off x="3733800" y="10242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15494</xdr:rowOff>
    </xdr:from>
    <xdr:to>
      <xdr:col>4</xdr:col>
      <xdr:colOff>533400</xdr:colOff>
      <xdr:row>61</xdr:row>
      <xdr:rowOff>117094</xdr:rowOff>
    </xdr:to>
    <xdr:sp macro="" textlink="">
      <xdr:nvSpPr>
        <xdr:cNvPr id="149" name="円/楕円 148"/>
        <xdr:cNvSpPr/>
      </xdr:nvSpPr>
      <xdr:spPr>
        <a:xfrm>
          <a:off x="3175000" y="104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127271</xdr:rowOff>
    </xdr:from>
    <xdr:ext cx="762000" cy="259045"/>
    <xdr:sp macro="" textlink="">
      <xdr:nvSpPr>
        <xdr:cNvPr id="150" name="テキスト ボックス 149"/>
        <xdr:cNvSpPr txBox="1"/>
      </xdr:nvSpPr>
      <xdr:spPr>
        <a:xfrm>
          <a:off x="2844800" y="1024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49276</xdr:rowOff>
    </xdr:from>
    <xdr:to>
      <xdr:col>3</xdr:col>
      <xdr:colOff>330200</xdr:colOff>
      <xdr:row>61</xdr:row>
      <xdr:rowOff>150876</xdr:rowOff>
    </xdr:to>
    <xdr:sp macro="" textlink="">
      <xdr:nvSpPr>
        <xdr:cNvPr id="151" name="円/楕円 150"/>
        <xdr:cNvSpPr/>
      </xdr:nvSpPr>
      <xdr:spPr>
        <a:xfrm>
          <a:off x="2286000" y="1050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135653</xdr:rowOff>
    </xdr:from>
    <xdr:ext cx="762000" cy="259045"/>
    <xdr:sp macro="" textlink="">
      <xdr:nvSpPr>
        <xdr:cNvPr id="152" name="テキスト ボックス 151"/>
        <xdr:cNvSpPr txBox="1"/>
      </xdr:nvSpPr>
      <xdr:spPr>
        <a:xfrm>
          <a:off x="1955800" y="1059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12954</xdr:rowOff>
    </xdr:from>
    <xdr:to>
      <xdr:col>2</xdr:col>
      <xdr:colOff>127000</xdr:colOff>
      <xdr:row>62</xdr:row>
      <xdr:rowOff>114554</xdr:rowOff>
    </xdr:to>
    <xdr:sp macro="" textlink="">
      <xdr:nvSpPr>
        <xdr:cNvPr id="153" name="円/楕円 152"/>
        <xdr:cNvSpPr/>
      </xdr:nvSpPr>
      <xdr:spPr>
        <a:xfrm>
          <a:off x="1397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99331</xdr:rowOff>
    </xdr:from>
    <xdr:ext cx="762000" cy="259045"/>
    <xdr:sp macro="" textlink="">
      <xdr:nvSpPr>
        <xdr:cNvPr id="154" name="テキスト ボックス 153"/>
        <xdr:cNvSpPr txBox="1"/>
      </xdr:nvSpPr>
      <xdr:spPr>
        <a:xfrm>
          <a:off x="1066800" y="1072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[107,372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類似団体平均，全国平均を下回る額となっている。昨年度と比べ１人当たり４，２９１円減少し</a:t>
          </a:r>
          <a:r>
            <a:rPr lang="ja-JP" altLang="en-US" sz="1100" b="0" i="0">
              <a:solidFill>
                <a:schemeClr val="dk1"/>
              </a:solidFill>
              <a:effectLst/>
              <a:latin typeface="+mn-lt"/>
              <a:ea typeface="+mn-ea"/>
              <a:cs typeface="+mn-cs"/>
            </a:rPr>
            <a:t>ているが，これは職員構成の変動により</a:t>
          </a:r>
          <a:r>
            <a:rPr lang="ja-JP" altLang="ja-JP" sz="1100" b="0" i="0">
              <a:solidFill>
                <a:schemeClr val="dk1"/>
              </a:solidFill>
              <a:effectLst/>
              <a:latin typeface="+mn-lt"/>
              <a:ea typeface="+mn-ea"/>
              <a:cs typeface="+mn-cs"/>
            </a:rPr>
            <a:t>人件費</a:t>
          </a:r>
          <a:r>
            <a:rPr lang="ja-JP" altLang="en-US" sz="1100" b="0" i="0">
              <a:solidFill>
                <a:schemeClr val="dk1"/>
              </a:solidFill>
              <a:effectLst/>
              <a:latin typeface="+mn-lt"/>
              <a:ea typeface="+mn-ea"/>
              <a:cs typeface="+mn-cs"/>
            </a:rPr>
            <a:t>が減少していることや</a:t>
          </a:r>
          <a:r>
            <a:rPr lang="ja-JP" altLang="en-US" sz="1100" b="0" i="0">
              <a:solidFill>
                <a:sysClr val="windowText" lastClr="000000"/>
              </a:solidFill>
              <a:effectLst/>
              <a:latin typeface="+mn-lt"/>
              <a:ea typeface="+mn-ea"/>
              <a:cs typeface="+mn-cs"/>
            </a:rPr>
            <a:t>，都市計画図基図作成委託や被災ごみ処理等委託の</a:t>
          </a:r>
          <a:r>
            <a:rPr lang="ja-JP" altLang="en-US" sz="1100" b="0" i="0">
              <a:solidFill>
                <a:schemeClr val="dk1"/>
              </a:solidFill>
              <a:effectLst/>
              <a:latin typeface="+mn-lt"/>
              <a:ea typeface="+mn-ea"/>
              <a:cs typeface="+mn-cs"/>
            </a:rPr>
            <a:t>減等による物件費の減少が影響している。</a:t>
          </a:r>
          <a:endParaRPr lang="en-US" altLang="ja-JP" sz="1100" b="0" i="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3" name="直線コネクタ 182"/>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4"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5" name="直線コネクタ 184"/>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86"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87" name="直線コネクタ 186"/>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129124</xdr:rowOff>
    </xdr:from>
    <xdr:to>
      <xdr:col>7</xdr:col>
      <xdr:colOff>152400</xdr:colOff>
      <xdr:row>81</xdr:row>
      <xdr:rowOff>137753</xdr:rowOff>
    </xdr:to>
    <xdr:cxnSp macro="">
      <xdr:nvCxnSpPr>
        <xdr:cNvPr id="188" name="直線コネクタ 187"/>
        <xdr:cNvCxnSpPr/>
      </xdr:nvCxnSpPr>
      <xdr:spPr>
        <a:xfrm flipV="1">
          <a:off x="4114800" y="14016574"/>
          <a:ext cx="838200" cy="8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113901</xdr:rowOff>
    </xdr:from>
    <xdr:ext cx="762000" cy="259045"/>
    <xdr:sp macro="" textlink="">
      <xdr:nvSpPr>
        <xdr:cNvPr id="189" name="人件費・物件費等の状況平均値テキスト"/>
        <xdr:cNvSpPr txBox="1"/>
      </xdr:nvSpPr>
      <xdr:spPr>
        <a:xfrm>
          <a:off x="5041900" y="140013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0" name="フローチャート : 判断 189"/>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132407</xdr:rowOff>
    </xdr:from>
    <xdr:to>
      <xdr:col>6</xdr:col>
      <xdr:colOff>0</xdr:colOff>
      <xdr:row>81</xdr:row>
      <xdr:rowOff>137753</xdr:rowOff>
    </xdr:to>
    <xdr:cxnSp macro="">
      <xdr:nvCxnSpPr>
        <xdr:cNvPr id="191" name="直線コネクタ 190"/>
        <xdr:cNvCxnSpPr/>
      </xdr:nvCxnSpPr>
      <xdr:spPr>
        <a:xfrm>
          <a:off x="3225800" y="14019857"/>
          <a:ext cx="889000" cy="5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2" name="フローチャート : 判断 191"/>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3" name="テキスト ボックス 192"/>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132407</xdr:rowOff>
    </xdr:from>
    <xdr:to>
      <xdr:col>4</xdr:col>
      <xdr:colOff>482600</xdr:colOff>
      <xdr:row>81</xdr:row>
      <xdr:rowOff>138790</xdr:rowOff>
    </xdr:to>
    <xdr:cxnSp macro="">
      <xdr:nvCxnSpPr>
        <xdr:cNvPr id="194" name="直線コネクタ 193"/>
        <xdr:cNvCxnSpPr/>
      </xdr:nvCxnSpPr>
      <xdr:spPr>
        <a:xfrm flipV="1">
          <a:off x="2336800" y="14019857"/>
          <a:ext cx="889000" cy="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5" name="フローチャート : 判断 194"/>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196" name="テキスト ボックス 195"/>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134345</xdr:rowOff>
    </xdr:from>
    <xdr:to>
      <xdr:col>3</xdr:col>
      <xdr:colOff>279400</xdr:colOff>
      <xdr:row>81</xdr:row>
      <xdr:rowOff>138790</xdr:rowOff>
    </xdr:to>
    <xdr:cxnSp macro="">
      <xdr:nvCxnSpPr>
        <xdr:cNvPr id="197" name="直線コネクタ 196"/>
        <xdr:cNvCxnSpPr/>
      </xdr:nvCxnSpPr>
      <xdr:spPr>
        <a:xfrm>
          <a:off x="1447800" y="14021795"/>
          <a:ext cx="889000" cy="4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198" name="フローチャート : 判断 197"/>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199" name="テキスト ボックス 198"/>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0" name="フローチャート : 判断 199"/>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1" name="テキスト ボックス 200"/>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2" name="テキスト ボックス 20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3" name="テキスト ボックス 20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4" name="テキスト ボックス 20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5" name="テキスト ボックス 20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6" name="テキスト ボックス 20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78324</xdr:rowOff>
    </xdr:from>
    <xdr:to>
      <xdr:col>7</xdr:col>
      <xdr:colOff>203200</xdr:colOff>
      <xdr:row>82</xdr:row>
      <xdr:rowOff>8474</xdr:rowOff>
    </xdr:to>
    <xdr:sp macro="" textlink="">
      <xdr:nvSpPr>
        <xdr:cNvPr id="207" name="円/楕円 206"/>
        <xdr:cNvSpPr/>
      </xdr:nvSpPr>
      <xdr:spPr>
        <a:xfrm>
          <a:off x="4902200" y="1396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171051</xdr:rowOff>
    </xdr:from>
    <xdr:ext cx="762000" cy="259045"/>
    <xdr:sp macro="" textlink="">
      <xdr:nvSpPr>
        <xdr:cNvPr id="208" name="人件費・物件費等の状況該当値テキスト"/>
        <xdr:cNvSpPr txBox="1"/>
      </xdr:nvSpPr>
      <xdr:spPr>
        <a:xfrm>
          <a:off x="5041900" y="1388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107,372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86953</xdr:rowOff>
    </xdr:from>
    <xdr:to>
      <xdr:col>6</xdr:col>
      <xdr:colOff>50800</xdr:colOff>
      <xdr:row>82</xdr:row>
      <xdr:rowOff>17103</xdr:rowOff>
    </xdr:to>
    <xdr:sp macro="" textlink="">
      <xdr:nvSpPr>
        <xdr:cNvPr id="209" name="円/楕円 208"/>
        <xdr:cNvSpPr/>
      </xdr:nvSpPr>
      <xdr:spPr>
        <a:xfrm>
          <a:off x="4064000" y="13974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27280</xdr:rowOff>
    </xdr:from>
    <xdr:ext cx="736600" cy="259045"/>
    <xdr:sp macro="" textlink="">
      <xdr:nvSpPr>
        <xdr:cNvPr id="210" name="テキスト ボックス 209"/>
        <xdr:cNvSpPr txBox="1"/>
      </xdr:nvSpPr>
      <xdr:spPr>
        <a:xfrm>
          <a:off x="3733800" y="13743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111,663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81607</xdr:rowOff>
    </xdr:from>
    <xdr:to>
      <xdr:col>4</xdr:col>
      <xdr:colOff>533400</xdr:colOff>
      <xdr:row>82</xdr:row>
      <xdr:rowOff>11757</xdr:rowOff>
    </xdr:to>
    <xdr:sp macro="" textlink="">
      <xdr:nvSpPr>
        <xdr:cNvPr id="211" name="円/楕円 210"/>
        <xdr:cNvSpPr/>
      </xdr:nvSpPr>
      <xdr:spPr>
        <a:xfrm>
          <a:off x="3175000" y="1396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21934</xdr:rowOff>
    </xdr:from>
    <xdr:ext cx="762000" cy="259045"/>
    <xdr:sp macro="" textlink="">
      <xdr:nvSpPr>
        <xdr:cNvPr id="212" name="テキスト ボックス 211"/>
        <xdr:cNvSpPr txBox="1"/>
      </xdr:nvSpPr>
      <xdr:spPr>
        <a:xfrm>
          <a:off x="2844800" y="1373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109,005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87990</xdr:rowOff>
    </xdr:from>
    <xdr:to>
      <xdr:col>3</xdr:col>
      <xdr:colOff>330200</xdr:colOff>
      <xdr:row>82</xdr:row>
      <xdr:rowOff>18140</xdr:rowOff>
    </xdr:to>
    <xdr:sp macro="" textlink="">
      <xdr:nvSpPr>
        <xdr:cNvPr id="213" name="円/楕円 212"/>
        <xdr:cNvSpPr/>
      </xdr:nvSpPr>
      <xdr:spPr>
        <a:xfrm>
          <a:off x="2286000" y="1397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28317</xdr:rowOff>
    </xdr:from>
    <xdr:ext cx="762000" cy="259045"/>
    <xdr:sp macro="" textlink="">
      <xdr:nvSpPr>
        <xdr:cNvPr id="214" name="テキスト ボックス 213"/>
        <xdr:cNvSpPr txBox="1"/>
      </xdr:nvSpPr>
      <xdr:spPr>
        <a:xfrm>
          <a:off x="1955800" y="1374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112,179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83545</xdr:rowOff>
    </xdr:from>
    <xdr:to>
      <xdr:col>2</xdr:col>
      <xdr:colOff>127000</xdr:colOff>
      <xdr:row>82</xdr:row>
      <xdr:rowOff>13695</xdr:rowOff>
    </xdr:to>
    <xdr:sp macro="" textlink="">
      <xdr:nvSpPr>
        <xdr:cNvPr id="215" name="円/楕円 214"/>
        <xdr:cNvSpPr/>
      </xdr:nvSpPr>
      <xdr:spPr>
        <a:xfrm>
          <a:off x="1397000" y="1397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23872</xdr:rowOff>
    </xdr:from>
    <xdr:ext cx="762000" cy="259045"/>
    <xdr:sp macro="" textlink="">
      <xdr:nvSpPr>
        <xdr:cNvPr id="216" name="テキスト ボックス 215"/>
        <xdr:cNvSpPr txBox="1"/>
      </xdr:nvSpPr>
      <xdr:spPr>
        <a:xfrm>
          <a:off x="1066800" y="1373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109,969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7" name="正方形/長方形 21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8" name="テキスト ボックス 217"/>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9" name="テキスト ボックス 218"/>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0" name="正方形/長方形 21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1" name="正方形/長方形 22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2" name="正方形/長方形 22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3" name="正方形/長方形 22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4" name="正方形/長方形 22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5" name="正方形/長方形 22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6" name="正方形/長方形 22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7" name="正方形/長方形 22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8" name="正方形/長方形 22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9" name="テキスト ボックス 22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１８年以降の給与構造見直しにより，地域民間給与の反映，年功的な給与上昇の抑制と，職務・職責に応じた給与構造への転換，勤務実績の給与への反映など，国と同様の考え方による取り組みを推進してきており，国とほぼ同水準となっている。今後も，一層の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0" name="直線コネクタ 22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1" name="テキスト ボックス 23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2" name="直線コネクタ 231"/>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3" name="テキスト ボックス 232"/>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4" name="直線コネクタ 233"/>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5" name="テキスト ボックス 234"/>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6" name="直線コネクタ 235"/>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7" name="テキスト ボックス 236"/>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8" name="直線コネクタ 237"/>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39" name="テキスト ボックス 238"/>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0" name="直線コネクタ 239"/>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1" name="テキスト ボックス 240"/>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2" name="直線コネクタ 241"/>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3" name="テキスト ボックス 242"/>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47" name="直線コネクタ 246"/>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48"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49" name="直線コネクタ 248"/>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45538</xdr:rowOff>
    </xdr:from>
    <xdr:to>
      <xdr:col>24</xdr:col>
      <xdr:colOff>558800</xdr:colOff>
      <xdr:row>85</xdr:row>
      <xdr:rowOff>114481</xdr:rowOff>
    </xdr:to>
    <xdr:cxnSp macro="">
      <xdr:nvCxnSpPr>
        <xdr:cNvPr id="252" name="直線コネクタ 251"/>
        <xdr:cNvCxnSpPr/>
      </xdr:nvCxnSpPr>
      <xdr:spPr>
        <a:xfrm flipV="1">
          <a:off x="16179800" y="14618788"/>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53" name="給与水準   （国との比較）平均値テキスト"/>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4" name="フローチャート : 判断 253"/>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114481</xdr:rowOff>
    </xdr:from>
    <xdr:to>
      <xdr:col>23</xdr:col>
      <xdr:colOff>406400</xdr:colOff>
      <xdr:row>89</xdr:row>
      <xdr:rowOff>42273</xdr:rowOff>
    </xdr:to>
    <xdr:cxnSp macro="">
      <xdr:nvCxnSpPr>
        <xdr:cNvPr id="255" name="直線コネクタ 254"/>
        <xdr:cNvCxnSpPr/>
      </xdr:nvCxnSpPr>
      <xdr:spPr>
        <a:xfrm flipV="1">
          <a:off x="15290800" y="14687731"/>
          <a:ext cx="889000" cy="61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56" name="フローチャート : 判断 255"/>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134093</xdr:rowOff>
    </xdr:from>
    <xdr:ext cx="736600" cy="259045"/>
    <xdr:sp macro="" textlink="">
      <xdr:nvSpPr>
        <xdr:cNvPr id="257" name="テキスト ボックス 256"/>
        <xdr:cNvSpPr txBox="1"/>
      </xdr:nvSpPr>
      <xdr:spPr>
        <a:xfrm>
          <a:off x="15798800" y="14364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144780</xdr:rowOff>
    </xdr:from>
    <xdr:to>
      <xdr:col>22</xdr:col>
      <xdr:colOff>203200</xdr:colOff>
      <xdr:row>89</xdr:row>
      <xdr:rowOff>42273</xdr:rowOff>
    </xdr:to>
    <xdr:cxnSp macro="">
      <xdr:nvCxnSpPr>
        <xdr:cNvPr id="258" name="直線コネクタ 257"/>
        <xdr:cNvCxnSpPr/>
      </xdr:nvCxnSpPr>
      <xdr:spPr>
        <a:xfrm>
          <a:off x="14401800" y="1523238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59" name="フローチャート : 判断 258"/>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0" name="テキスト ボックス 259"/>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67129</xdr:rowOff>
    </xdr:from>
    <xdr:to>
      <xdr:col>21</xdr:col>
      <xdr:colOff>0</xdr:colOff>
      <xdr:row>88</xdr:row>
      <xdr:rowOff>144780</xdr:rowOff>
    </xdr:to>
    <xdr:cxnSp macro="">
      <xdr:nvCxnSpPr>
        <xdr:cNvPr id="261" name="直線コネクタ 260"/>
        <xdr:cNvCxnSpPr/>
      </xdr:nvCxnSpPr>
      <xdr:spPr>
        <a:xfrm>
          <a:off x="13512800" y="14811829"/>
          <a:ext cx="889000" cy="420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2" name="フローチャート : 判断 261"/>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3" name="テキスト ボックス 262"/>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159294</xdr:rowOff>
    </xdr:from>
    <xdr:to>
      <xdr:col>19</xdr:col>
      <xdr:colOff>533400</xdr:colOff>
      <xdr:row>85</xdr:row>
      <xdr:rowOff>89444</xdr:rowOff>
    </xdr:to>
    <xdr:sp macro="" textlink="">
      <xdr:nvSpPr>
        <xdr:cNvPr id="264" name="フローチャート : 判断 263"/>
        <xdr:cNvSpPr/>
      </xdr:nvSpPr>
      <xdr:spPr>
        <a:xfrm>
          <a:off x="13462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99621</xdr:rowOff>
    </xdr:from>
    <xdr:ext cx="762000" cy="259045"/>
    <xdr:sp macro="" textlink="">
      <xdr:nvSpPr>
        <xdr:cNvPr id="265" name="テキスト ボックス 264"/>
        <xdr:cNvSpPr txBox="1"/>
      </xdr:nvSpPr>
      <xdr:spPr>
        <a:xfrm>
          <a:off x="13131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166188</xdr:rowOff>
    </xdr:from>
    <xdr:to>
      <xdr:col>24</xdr:col>
      <xdr:colOff>609600</xdr:colOff>
      <xdr:row>85</xdr:row>
      <xdr:rowOff>96338</xdr:rowOff>
    </xdr:to>
    <xdr:sp macro="" textlink="">
      <xdr:nvSpPr>
        <xdr:cNvPr id="271" name="円/楕円 270"/>
        <xdr:cNvSpPr/>
      </xdr:nvSpPr>
      <xdr:spPr>
        <a:xfrm>
          <a:off x="16967200" y="1456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11265</xdr:rowOff>
    </xdr:from>
    <xdr:ext cx="762000" cy="259045"/>
    <xdr:sp macro="" textlink="">
      <xdr:nvSpPr>
        <xdr:cNvPr id="272" name="給与水準   （国との比較）該当値テキスト"/>
        <xdr:cNvSpPr txBox="1"/>
      </xdr:nvSpPr>
      <xdr:spPr>
        <a:xfrm>
          <a:off x="17106900" y="144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63681</xdr:rowOff>
    </xdr:from>
    <xdr:to>
      <xdr:col>23</xdr:col>
      <xdr:colOff>457200</xdr:colOff>
      <xdr:row>85</xdr:row>
      <xdr:rowOff>165281</xdr:rowOff>
    </xdr:to>
    <xdr:sp macro="" textlink="">
      <xdr:nvSpPr>
        <xdr:cNvPr id="273" name="円/楕円 272"/>
        <xdr:cNvSpPr/>
      </xdr:nvSpPr>
      <xdr:spPr>
        <a:xfrm>
          <a:off x="16129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150058</xdr:rowOff>
    </xdr:from>
    <xdr:ext cx="736600" cy="259045"/>
    <xdr:sp macro="" textlink="">
      <xdr:nvSpPr>
        <xdr:cNvPr id="274" name="テキスト ボックス 273"/>
        <xdr:cNvSpPr txBox="1"/>
      </xdr:nvSpPr>
      <xdr:spPr>
        <a:xfrm>
          <a:off x="15798800" y="14723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162923</xdr:rowOff>
    </xdr:from>
    <xdr:to>
      <xdr:col>22</xdr:col>
      <xdr:colOff>254000</xdr:colOff>
      <xdr:row>89</xdr:row>
      <xdr:rowOff>93073</xdr:rowOff>
    </xdr:to>
    <xdr:sp macro="" textlink="">
      <xdr:nvSpPr>
        <xdr:cNvPr id="275" name="円/楕円 274"/>
        <xdr:cNvSpPr/>
      </xdr:nvSpPr>
      <xdr:spPr>
        <a:xfrm>
          <a:off x="15240000" y="1525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77850</xdr:rowOff>
    </xdr:from>
    <xdr:ext cx="762000" cy="259045"/>
    <xdr:sp macro="" textlink="">
      <xdr:nvSpPr>
        <xdr:cNvPr id="276" name="テキスト ボックス 275"/>
        <xdr:cNvSpPr txBox="1"/>
      </xdr:nvSpPr>
      <xdr:spPr>
        <a:xfrm>
          <a:off x="14909800" y="15336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93980</xdr:rowOff>
    </xdr:from>
    <xdr:to>
      <xdr:col>21</xdr:col>
      <xdr:colOff>50800</xdr:colOff>
      <xdr:row>89</xdr:row>
      <xdr:rowOff>24130</xdr:rowOff>
    </xdr:to>
    <xdr:sp macro="" textlink="">
      <xdr:nvSpPr>
        <xdr:cNvPr id="277" name="円/楕円 276"/>
        <xdr:cNvSpPr/>
      </xdr:nvSpPr>
      <xdr:spPr>
        <a:xfrm>
          <a:off x="14351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8907</xdr:rowOff>
    </xdr:from>
    <xdr:ext cx="762000" cy="259045"/>
    <xdr:sp macro="" textlink="">
      <xdr:nvSpPr>
        <xdr:cNvPr id="278" name="テキスト ボックス 277"/>
        <xdr:cNvSpPr txBox="1"/>
      </xdr:nvSpPr>
      <xdr:spPr>
        <a:xfrm>
          <a:off x="14020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16329</xdr:rowOff>
    </xdr:from>
    <xdr:to>
      <xdr:col>19</xdr:col>
      <xdr:colOff>533400</xdr:colOff>
      <xdr:row>86</xdr:row>
      <xdr:rowOff>117929</xdr:rowOff>
    </xdr:to>
    <xdr:sp macro="" textlink="">
      <xdr:nvSpPr>
        <xdr:cNvPr id="279" name="円/楕円 278"/>
        <xdr:cNvSpPr/>
      </xdr:nvSpPr>
      <xdr:spPr>
        <a:xfrm>
          <a:off x="13462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102706</xdr:rowOff>
    </xdr:from>
    <xdr:ext cx="762000" cy="259045"/>
    <xdr:sp macro="" textlink="">
      <xdr:nvSpPr>
        <xdr:cNvPr id="280" name="テキスト ボックス 279"/>
        <xdr:cNvSpPr txBox="1"/>
      </xdr:nvSpPr>
      <xdr:spPr>
        <a:xfrm>
          <a:off x="13131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この間の定員適正化の取組みにより，類似団体平均と比較して</a:t>
          </a:r>
          <a:r>
            <a:rPr kumimoji="1" lang="en-US" altLang="ja-JP" sz="1300">
              <a:solidFill>
                <a:sysClr val="windowText" lastClr="000000"/>
              </a:solidFill>
              <a:latin typeface="ＭＳ Ｐゴシック"/>
            </a:rPr>
            <a:t>1.76</a:t>
          </a:r>
          <a:r>
            <a:rPr kumimoji="1" lang="ja-JP" altLang="en-US" sz="1300">
              <a:solidFill>
                <a:sysClr val="windowText" lastClr="000000"/>
              </a:solidFill>
              <a:latin typeface="ＭＳ Ｐゴシック"/>
            </a:rPr>
            <a:t>人少ない数値となっている。引き続き，鹿嶋市定員管理計画（</a:t>
          </a:r>
          <a:r>
            <a:rPr kumimoji="1" lang="en-US" altLang="ja-JP" sz="1300">
              <a:solidFill>
                <a:sysClr val="windowText" lastClr="000000"/>
              </a:solidFill>
              <a:latin typeface="ＭＳ Ｐゴシック"/>
            </a:rPr>
            <a:t>H24</a:t>
          </a:r>
          <a:r>
            <a:rPr kumimoji="1" lang="ja-JP" altLang="en-US" sz="1300">
              <a:solidFill>
                <a:sysClr val="windowText" lastClr="000000"/>
              </a:solidFill>
              <a:latin typeface="ＭＳ Ｐゴシック"/>
            </a:rPr>
            <a:t>～</a:t>
          </a:r>
          <a:r>
            <a:rPr kumimoji="1" lang="en-US" altLang="ja-JP" sz="1300">
              <a:solidFill>
                <a:sysClr val="windowText" lastClr="000000"/>
              </a:solidFill>
              <a:latin typeface="ＭＳ Ｐゴシック"/>
            </a:rPr>
            <a:t>H28</a:t>
          </a:r>
          <a:r>
            <a:rPr kumimoji="1" lang="ja-JP" altLang="en-US" sz="1300">
              <a:solidFill>
                <a:sysClr val="windowText" lastClr="000000"/>
              </a:solidFill>
              <a:latin typeface="ＭＳ Ｐゴシック"/>
            </a:rPr>
            <a:t>年度）に基づく適正な定員管理を推進するとともに，職員個々の資質及び能力の向上を図り，市民サービスの質の確保に努める。</a:t>
          </a:r>
          <a:endParaRPr kumimoji="1" lang="en-US" altLang="ja-JP" sz="1300">
            <a:solidFill>
              <a:sysClr val="windowText" lastClr="00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2" name="直線コネクタ 311"/>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3"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4" name="直線コネクタ 313"/>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5"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6" name="直線コネクタ 315"/>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87691</xdr:rowOff>
    </xdr:from>
    <xdr:to>
      <xdr:col>24</xdr:col>
      <xdr:colOff>558800</xdr:colOff>
      <xdr:row>59</xdr:row>
      <xdr:rowOff>89988</xdr:rowOff>
    </xdr:to>
    <xdr:cxnSp macro="">
      <xdr:nvCxnSpPr>
        <xdr:cNvPr id="317" name="直線コネクタ 316"/>
        <xdr:cNvCxnSpPr/>
      </xdr:nvCxnSpPr>
      <xdr:spPr>
        <a:xfrm>
          <a:off x="16179800" y="10203241"/>
          <a:ext cx="838200" cy="2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18"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19" name="フローチャート : 判断 318"/>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87691</xdr:rowOff>
    </xdr:from>
    <xdr:to>
      <xdr:col>23</xdr:col>
      <xdr:colOff>406400</xdr:colOff>
      <xdr:row>59</xdr:row>
      <xdr:rowOff>88840</xdr:rowOff>
    </xdr:to>
    <xdr:cxnSp macro="">
      <xdr:nvCxnSpPr>
        <xdr:cNvPr id="320" name="直線コネクタ 319"/>
        <xdr:cNvCxnSpPr/>
      </xdr:nvCxnSpPr>
      <xdr:spPr>
        <a:xfrm flipV="1">
          <a:off x="15290800" y="10203241"/>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1" name="フローチャート : 判断 320"/>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2" name="テキスト ボックス 321"/>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88840</xdr:rowOff>
    </xdr:from>
    <xdr:to>
      <xdr:col>22</xdr:col>
      <xdr:colOff>203200</xdr:colOff>
      <xdr:row>59</xdr:row>
      <xdr:rowOff>111820</xdr:rowOff>
    </xdr:to>
    <xdr:cxnSp macro="">
      <xdr:nvCxnSpPr>
        <xdr:cNvPr id="323" name="直線コネクタ 322"/>
        <xdr:cNvCxnSpPr/>
      </xdr:nvCxnSpPr>
      <xdr:spPr>
        <a:xfrm flipV="1">
          <a:off x="14401800" y="10204390"/>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4" name="フローチャート : 判断 323"/>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5" name="テキスト ボックス 324"/>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99181</xdr:rowOff>
    </xdr:from>
    <xdr:to>
      <xdr:col>21</xdr:col>
      <xdr:colOff>0</xdr:colOff>
      <xdr:row>59</xdr:row>
      <xdr:rowOff>111820</xdr:rowOff>
    </xdr:to>
    <xdr:cxnSp macro="">
      <xdr:nvCxnSpPr>
        <xdr:cNvPr id="326" name="直線コネクタ 325"/>
        <xdr:cNvCxnSpPr/>
      </xdr:nvCxnSpPr>
      <xdr:spPr>
        <a:xfrm>
          <a:off x="13512800" y="10214731"/>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7" name="フローチャート : 判断 326"/>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28" name="テキスト ボックス 327"/>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29" name="フローチャート : 判断 328"/>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0" name="テキスト ボックス 329"/>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39188</xdr:rowOff>
    </xdr:from>
    <xdr:to>
      <xdr:col>24</xdr:col>
      <xdr:colOff>609600</xdr:colOff>
      <xdr:row>59</xdr:row>
      <xdr:rowOff>140788</xdr:rowOff>
    </xdr:to>
    <xdr:sp macro="" textlink="">
      <xdr:nvSpPr>
        <xdr:cNvPr id="336" name="円/楕円 335"/>
        <xdr:cNvSpPr/>
      </xdr:nvSpPr>
      <xdr:spPr>
        <a:xfrm>
          <a:off x="16967200" y="10154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55715</xdr:rowOff>
    </xdr:from>
    <xdr:ext cx="762000" cy="259045"/>
    <xdr:sp macro="" textlink="">
      <xdr:nvSpPr>
        <xdr:cNvPr id="337" name="定員管理の状況該当値テキスト"/>
        <xdr:cNvSpPr txBox="1"/>
      </xdr:nvSpPr>
      <xdr:spPr>
        <a:xfrm>
          <a:off x="17106900" y="9999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36891</xdr:rowOff>
    </xdr:from>
    <xdr:to>
      <xdr:col>23</xdr:col>
      <xdr:colOff>457200</xdr:colOff>
      <xdr:row>59</xdr:row>
      <xdr:rowOff>138491</xdr:rowOff>
    </xdr:to>
    <xdr:sp macro="" textlink="">
      <xdr:nvSpPr>
        <xdr:cNvPr id="338" name="円/楕円 337"/>
        <xdr:cNvSpPr/>
      </xdr:nvSpPr>
      <xdr:spPr>
        <a:xfrm>
          <a:off x="16129000" y="10152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148668</xdr:rowOff>
    </xdr:from>
    <xdr:ext cx="736600" cy="259045"/>
    <xdr:sp macro="" textlink="">
      <xdr:nvSpPr>
        <xdr:cNvPr id="339" name="テキスト ボックス 338"/>
        <xdr:cNvSpPr txBox="1"/>
      </xdr:nvSpPr>
      <xdr:spPr>
        <a:xfrm>
          <a:off x="15798800" y="9921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38040</xdr:rowOff>
    </xdr:from>
    <xdr:to>
      <xdr:col>22</xdr:col>
      <xdr:colOff>254000</xdr:colOff>
      <xdr:row>59</xdr:row>
      <xdr:rowOff>139640</xdr:rowOff>
    </xdr:to>
    <xdr:sp macro="" textlink="">
      <xdr:nvSpPr>
        <xdr:cNvPr id="340" name="円/楕円 339"/>
        <xdr:cNvSpPr/>
      </xdr:nvSpPr>
      <xdr:spPr>
        <a:xfrm>
          <a:off x="15240000" y="1015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149817</xdr:rowOff>
    </xdr:from>
    <xdr:ext cx="762000" cy="259045"/>
    <xdr:sp macro="" textlink="">
      <xdr:nvSpPr>
        <xdr:cNvPr id="341" name="テキスト ボックス 340"/>
        <xdr:cNvSpPr txBox="1"/>
      </xdr:nvSpPr>
      <xdr:spPr>
        <a:xfrm>
          <a:off x="14909800" y="992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61020</xdr:rowOff>
    </xdr:from>
    <xdr:to>
      <xdr:col>21</xdr:col>
      <xdr:colOff>50800</xdr:colOff>
      <xdr:row>59</xdr:row>
      <xdr:rowOff>162620</xdr:rowOff>
    </xdr:to>
    <xdr:sp macro="" textlink="">
      <xdr:nvSpPr>
        <xdr:cNvPr id="342" name="円/楕円 341"/>
        <xdr:cNvSpPr/>
      </xdr:nvSpPr>
      <xdr:spPr>
        <a:xfrm>
          <a:off x="14351000" y="1017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1347</xdr:rowOff>
    </xdr:from>
    <xdr:ext cx="762000" cy="259045"/>
    <xdr:sp macro="" textlink="">
      <xdr:nvSpPr>
        <xdr:cNvPr id="343" name="テキスト ボックス 342"/>
        <xdr:cNvSpPr txBox="1"/>
      </xdr:nvSpPr>
      <xdr:spPr>
        <a:xfrm>
          <a:off x="14020800" y="9945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48381</xdr:rowOff>
    </xdr:from>
    <xdr:to>
      <xdr:col>19</xdr:col>
      <xdr:colOff>533400</xdr:colOff>
      <xdr:row>59</xdr:row>
      <xdr:rowOff>149981</xdr:rowOff>
    </xdr:to>
    <xdr:sp macro="" textlink="">
      <xdr:nvSpPr>
        <xdr:cNvPr id="344" name="円/楕円 343"/>
        <xdr:cNvSpPr/>
      </xdr:nvSpPr>
      <xdr:spPr>
        <a:xfrm>
          <a:off x="13462000" y="1016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160158</xdr:rowOff>
    </xdr:from>
    <xdr:ext cx="762000" cy="259045"/>
    <xdr:sp macro="" textlink="">
      <xdr:nvSpPr>
        <xdr:cNvPr id="345" name="テキスト ボックス 344"/>
        <xdr:cNvSpPr txBox="1"/>
      </xdr:nvSpPr>
      <xdr:spPr>
        <a:xfrm>
          <a:off x="13131800" y="9932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近年の新規起債の抑制などにより，</a:t>
          </a:r>
          <a:r>
            <a:rPr lang="ja-JP" altLang="en-US" sz="1100" b="0" i="0">
              <a:solidFill>
                <a:schemeClr val="dk1"/>
              </a:solidFill>
              <a:effectLst/>
              <a:latin typeface="+mn-lt"/>
              <a:ea typeface="+mn-ea"/>
              <a:cs typeface="+mn-cs"/>
            </a:rPr>
            <a:t>平成２３年度まで</a:t>
          </a:r>
          <a:r>
            <a:rPr lang="ja-JP" altLang="ja-JP" sz="1100" b="0" i="0">
              <a:solidFill>
                <a:schemeClr val="dk1"/>
              </a:solidFill>
              <a:effectLst/>
              <a:latin typeface="+mn-lt"/>
              <a:ea typeface="+mn-ea"/>
              <a:cs typeface="+mn-cs"/>
            </a:rPr>
            <a:t>ほぼ横ばいとなっていたが，平成２４年度において，一括償還が必要となる事業があったことで，大幅に上昇した。平成２</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年度においては，３カ年平均</a:t>
          </a:r>
          <a:r>
            <a:rPr lang="ja-JP" altLang="ja-JP" sz="1100" b="0" i="0">
              <a:solidFill>
                <a:sysClr val="windowText" lastClr="000000"/>
              </a:solidFill>
              <a:effectLst/>
              <a:latin typeface="+mn-lt"/>
              <a:ea typeface="+mn-ea"/>
              <a:cs typeface="+mn-cs"/>
            </a:rPr>
            <a:t>が</a:t>
          </a:r>
          <a:r>
            <a:rPr lang="en-US" altLang="ja-JP" sz="1100" b="0" i="0">
              <a:solidFill>
                <a:sysClr val="windowText" lastClr="000000"/>
              </a:solidFill>
              <a:effectLst/>
              <a:latin typeface="+mn-lt"/>
              <a:ea typeface="+mn-ea"/>
              <a:cs typeface="+mn-cs"/>
            </a:rPr>
            <a:t>13.4</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と高い水準で，類似団体平均</a:t>
          </a:r>
          <a:r>
            <a:rPr lang="ja-JP" altLang="en-US" sz="1100" b="0" i="0">
              <a:solidFill>
                <a:sysClr val="windowText" lastClr="000000"/>
              </a:solidFill>
              <a:effectLst/>
              <a:latin typeface="+mn-lt"/>
              <a:ea typeface="+mn-ea"/>
              <a:cs typeface="+mn-cs"/>
            </a:rPr>
            <a:t>を</a:t>
          </a:r>
          <a:r>
            <a:rPr lang="en-US" altLang="ja-JP" sz="1100" b="0" i="0">
              <a:solidFill>
                <a:sysClr val="windowText" lastClr="000000"/>
              </a:solidFill>
              <a:effectLst/>
              <a:latin typeface="+mn-lt"/>
              <a:ea typeface="+mn-ea"/>
              <a:cs typeface="+mn-cs"/>
            </a:rPr>
            <a:t>4.4</a:t>
          </a:r>
          <a:r>
            <a:rPr lang="ja-JP" altLang="en-US" sz="1100" b="0" i="0">
              <a:solidFill>
                <a:sysClr val="windowText" lastClr="000000"/>
              </a:solidFill>
              <a:effectLst/>
              <a:latin typeface="+mn-lt"/>
              <a:ea typeface="+mn-ea"/>
              <a:cs typeface="+mn-cs"/>
            </a:rPr>
            <a:t>ポイント</a:t>
          </a:r>
          <a:r>
            <a:rPr lang="ja-JP" altLang="ja-JP" sz="1100" b="0" i="0">
              <a:solidFill>
                <a:sysClr val="windowText" lastClr="000000"/>
              </a:solidFill>
              <a:effectLst/>
              <a:latin typeface="+mn-lt"/>
              <a:ea typeface="+mn-ea"/>
              <a:cs typeface="+mn-cs"/>
            </a:rPr>
            <a:t>上回るものの，単年度の実質公債費比率は</a:t>
          </a:r>
          <a:r>
            <a:rPr lang="en-US" altLang="ja-JP" sz="1100" b="0" i="0">
              <a:solidFill>
                <a:sysClr val="windowText" lastClr="000000"/>
              </a:solidFill>
              <a:effectLst/>
              <a:latin typeface="+mn-lt"/>
              <a:ea typeface="+mn-ea"/>
              <a:cs typeface="+mn-cs"/>
            </a:rPr>
            <a:t>8.1</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となるため，３カ年平均は今後下降するもの</a:t>
          </a:r>
          <a:r>
            <a:rPr lang="ja-JP" altLang="ja-JP" sz="1100" b="0" i="0">
              <a:solidFill>
                <a:schemeClr val="dk1"/>
              </a:solidFill>
              <a:effectLst/>
              <a:latin typeface="+mn-lt"/>
              <a:ea typeface="+mn-ea"/>
              <a:cs typeface="+mn-cs"/>
            </a:rPr>
            <a:t>と予想される。引き続き，将来の健全な財政運営を見据え，適正な市債管理に努める。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0" name="直線コネクタ 369"/>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1"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2" name="直線コネクタ 371"/>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3"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4" name="直線コネクタ 373"/>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160655</xdr:rowOff>
    </xdr:from>
    <xdr:to>
      <xdr:col>24</xdr:col>
      <xdr:colOff>558800</xdr:colOff>
      <xdr:row>42</xdr:row>
      <xdr:rowOff>37465</xdr:rowOff>
    </xdr:to>
    <xdr:cxnSp macro="">
      <xdr:nvCxnSpPr>
        <xdr:cNvPr id="375" name="直線コネクタ 374"/>
        <xdr:cNvCxnSpPr/>
      </xdr:nvCxnSpPr>
      <xdr:spPr>
        <a:xfrm flipV="1">
          <a:off x="16179800" y="7190105"/>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6"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7" name="フローチャート : 判断 376"/>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37465</xdr:rowOff>
    </xdr:from>
    <xdr:to>
      <xdr:col>23</xdr:col>
      <xdr:colOff>406400</xdr:colOff>
      <xdr:row>42</xdr:row>
      <xdr:rowOff>103822</xdr:rowOff>
    </xdr:to>
    <xdr:cxnSp macro="">
      <xdr:nvCxnSpPr>
        <xdr:cNvPr id="378" name="直線コネクタ 377"/>
        <xdr:cNvCxnSpPr/>
      </xdr:nvCxnSpPr>
      <xdr:spPr>
        <a:xfrm flipV="1">
          <a:off x="15290800" y="7238365"/>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9" name="フローチャート : 判断 378"/>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0" name="テキスト ボックス 379"/>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40005</xdr:rowOff>
    </xdr:from>
    <xdr:to>
      <xdr:col>22</xdr:col>
      <xdr:colOff>203200</xdr:colOff>
      <xdr:row>42</xdr:row>
      <xdr:rowOff>103822</xdr:rowOff>
    </xdr:to>
    <xdr:cxnSp macro="">
      <xdr:nvCxnSpPr>
        <xdr:cNvPr id="381" name="直線コネクタ 380"/>
        <xdr:cNvCxnSpPr/>
      </xdr:nvCxnSpPr>
      <xdr:spPr>
        <a:xfrm>
          <a:off x="14401800" y="7069455"/>
          <a:ext cx="889000" cy="235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2" name="フローチャート : 判断 381"/>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3" name="テキスト ボックス 382"/>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40005</xdr:rowOff>
    </xdr:from>
    <xdr:to>
      <xdr:col>21</xdr:col>
      <xdr:colOff>0</xdr:colOff>
      <xdr:row>41</xdr:row>
      <xdr:rowOff>52070</xdr:rowOff>
    </xdr:to>
    <xdr:cxnSp macro="">
      <xdr:nvCxnSpPr>
        <xdr:cNvPr id="384" name="直線コネクタ 383"/>
        <xdr:cNvCxnSpPr/>
      </xdr:nvCxnSpPr>
      <xdr:spPr>
        <a:xfrm flipV="1">
          <a:off x="13512800" y="706945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5" name="フローチャート : 判断 384"/>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6" name="テキスト ボックス 385"/>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7" name="フローチャート : 判断 386"/>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166070</xdr:rowOff>
    </xdr:from>
    <xdr:ext cx="762000" cy="259045"/>
    <xdr:sp macro="" textlink="">
      <xdr:nvSpPr>
        <xdr:cNvPr id="388" name="テキスト ボックス 387"/>
        <xdr:cNvSpPr txBox="1"/>
      </xdr:nvSpPr>
      <xdr:spPr>
        <a:xfrm>
          <a:off x="13131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109855</xdr:rowOff>
    </xdr:from>
    <xdr:to>
      <xdr:col>24</xdr:col>
      <xdr:colOff>609600</xdr:colOff>
      <xdr:row>42</xdr:row>
      <xdr:rowOff>40005</xdr:rowOff>
    </xdr:to>
    <xdr:sp macro="" textlink="">
      <xdr:nvSpPr>
        <xdr:cNvPr id="394" name="円/楕円 393"/>
        <xdr:cNvSpPr/>
      </xdr:nvSpPr>
      <xdr:spPr>
        <a:xfrm>
          <a:off x="16967200" y="713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81932</xdr:rowOff>
    </xdr:from>
    <xdr:ext cx="762000" cy="259045"/>
    <xdr:sp macro="" textlink="">
      <xdr:nvSpPr>
        <xdr:cNvPr id="395" name="公債費負担の状況該当値テキスト"/>
        <xdr:cNvSpPr txBox="1"/>
      </xdr:nvSpPr>
      <xdr:spPr>
        <a:xfrm>
          <a:off x="17106900" y="711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158115</xdr:rowOff>
    </xdr:from>
    <xdr:to>
      <xdr:col>23</xdr:col>
      <xdr:colOff>457200</xdr:colOff>
      <xdr:row>42</xdr:row>
      <xdr:rowOff>88265</xdr:rowOff>
    </xdr:to>
    <xdr:sp macro="" textlink="">
      <xdr:nvSpPr>
        <xdr:cNvPr id="396" name="円/楕円 395"/>
        <xdr:cNvSpPr/>
      </xdr:nvSpPr>
      <xdr:spPr>
        <a:xfrm>
          <a:off x="16129000" y="718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73042</xdr:rowOff>
    </xdr:from>
    <xdr:ext cx="736600" cy="259045"/>
    <xdr:sp macro="" textlink="">
      <xdr:nvSpPr>
        <xdr:cNvPr id="397" name="テキスト ボックス 396"/>
        <xdr:cNvSpPr txBox="1"/>
      </xdr:nvSpPr>
      <xdr:spPr>
        <a:xfrm>
          <a:off x="15798800" y="7273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53022</xdr:rowOff>
    </xdr:from>
    <xdr:to>
      <xdr:col>22</xdr:col>
      <xdr:colOff>254000</xdr:colOff>
      <xdr:row>42</xdr:row>
      <xdr:rowOff>154622</xdr:rowOff>
    </xdr:to>
    <xdr:sp macro="" textlink="">
      <xdr:nvSpPr>
        <xdr:cNvPr id="398" name="円/楕円 397"/>
        <xdr:cNvSpPr/>
      </xdr:nvSpPr>
      <xdr:spPr>
        <a:xfrm>
          <a:off x="15240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139399</xdr:rowOff>
    </xdr:from>
    <xdr:ext cx="762000" cy="259045"/>
    <xdr:sp macro="" textlink="">
      <xdr:nvSpPr>
        <xdr:cNvPr id="399" name="テキスト ボックス 398"/>
        <xdr:cNvSpPr txBox="1"/>
      </xdr:nvSpPr>
      <xdr:spPr>
        <a:xfrm>
          <a:off x="14909800" y="734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160655</xdr:rowOff>
    </xdr:from>
    <xdr:to>
      <xdr:col>21</xdr:col>
      <xdr:colOff>50800</xdr:colOff>
      <xdr:row>41</xdr:row>
      <xdr:rowOff>90805</xdr:rowOff>
    </xdr:to>
    <xdr:sp macro="" textlink="">
      <xdr:nvSpPr>
        <xdr:cNvPr id="400" name="円/楕円 399"/>
        <xdr:cNvSpPr/>
      </xdr:nvSpPr>
      <xdr:spPr>
        <a:xfrm>
          <a:off x="14351000" y="701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75582</xdr:rowOff>
    </xdr:from>
    <xdr:ext cx="762000" cy="259045"/>
    <xdr:sp macro="" textlink="">
      <xdr:nvSpPr>
        <xdr:cNvPr id="401" name="テキスト ボックス 400"/>
        <xdr:cNvSpPr txBox="1"/>
      </xdr:nvSpPr>
      <xdr:spPr>
        <a:xfrm>
          <a:off x="14020800" y="710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1270</xdr:rowOff>
    </xdr:from>
    <xdr:to>
      <xdr:col>19</xdr:col>
      <xdr:colOff>533400</xdr:colOff>
      <xdr:row>41</xdr:row>
      <xdr:rowOff>102870</xdr:rowOff>
    </xdr:to>
    <xdr:sp macro="" textlink="">
      <xdr:nvSpPr>
        <xdr:cNvPr id="402" name="円/楕円 401"/>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113047</xdr:rowOff>
    </xdr:from>
    <xdr:ext cx="762000" cy="259045"/>
    <xdr:sp macro="" textlink="">
      <xdr:nvSpPr>
        <xdr:cNvPr id="403" name="テキスト ボックス 402"/>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前年度比で</a:t>
          </a:r>
          <a:r>
            <a:rPr lang="en-US" altLang="ja-JP" sz="1100" b="0" i="0">
              <a:solidFill>
                <a:schemeClr val="dk1"/>
              </a:solidFill>
              <a:effectLst/>
              <a:latin typeface="+mn-lt"/>
              <a:ea typeface="+mn-ea"/>
              <a:cs typeface="+mn-cs"/>
            </a:rPr>
            <a:t>16.5</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上昇し</a:t>
          </a:r>
          <a:r>
            <a:rPr lang="ja-JP" altLang="ja-JP" sz="1100" b="0" i="0">
              <a:solidFill>
                <a:schemeClr val="dk1"/>
              </a:solidFill>
              <a:effectLst/>
              <a:latin typeface="+mn-lt"/>
              <a:ea typeface="+mn-ea"/>
              <a:cs typeface="+mn-cs"/>
            </a:rPr>
            <a:t>，類似団体</a:t>
          </a:r>
          <a:r>
            <a:rPr lang="ja-JP" altLang="ja-JP" sz="1100" b="0" i="0">
              <a:solidFill>
                <a:sysClr val="windowText" lastClr="000000"/>
              </a:solidFill>
              <a:effectLst/>
              <a:latin typeface="+mn-lt"/>
              <a:ea typeface="+mn-ea"/>
              <a:cs typeface="+mn-cs"/>
            </a:rPr>
            <a:t>平均</a:t>
          </a:r>
          <a:r>
            <a:rPr lang="ja-JP" altLang="en-US" sz="1100" b="0" i="0">
              <a:solidFill>
                <a:sysClr val="windowText" lastClr="000000"/>
              </a:solidFill>
              <a:effectLst/>
              <a:latin typeface="+mn-lt"/>
              <a:ea typeface="+mn-ea"/>
              <a:cs typeface="+mn-cs"/>
            </a:rPr>
            <a:t>と比較して</a:t>
          </a:r>
          <a:r>
            <a:rPr lang="en-US" altLang="ja-JP" sz="1100" b="0" i="0">
              <a:solidFill>
                <a:sysClr val="windowText" lastClr="000000"/>
              </a:solidFill>
              <a:effectLst/>
              <a:latin typeface="+mn-lt"/>
              <a:ea typeface="+mn-ea"/>
              <a:cs typeface="+mn-cs"/>
            </a:rPr>
            <a:t>13.8</a:t>
          </a:r>
          <a:r>
            <a:rPr lang="ja-JP" altLang="en-US" sz="1100" b="0" i="0">
              <a:solidFill>
                <a:sysClr val="windowText" lastClr="000000"/>
              </a:solidFill>
              <a:effectLst/>
              <a:latin typeface="+mn-lt"/>
              <a:ea typeface="+mn-ea"/>
              <a:cs typeface="+mn-cs"/>
            </a:rPr>
            <a:t>ポイント高くなっている。上昇の</a:t>
          </a:r>
          <a:r>
            <a:rPr lang="ja-JP" altLang="ja-JP" sz="1100" b="0" i="0">
              <a:solidFill>
                <a:sysClr val="windowText" lastClr="000000"/>
              </a:solidFill>
              <a:effectLst/>
              <a:latin typeface="+mn-lt"/>
              <a:ea typeface="+mn-ea"/>
              <a:cs typeface="+mn-cs"/>
            </a:rPr>
            <a:t>要因としては，</a:t>
          </a:r>
          <a:r>
            <a:rPr lang="ja-JP" altLang="en-US" sz="1100" b="0" i="0" u="none" strike="noStrike" baseline="0" smtClean="0">
              <a:solidFill>
                <a:sysClr val="windowText" lastClr="000000"/>
              </a:solidFill>
              <a:latin typeface="+mn-lt"/>
              <a:ea typeface="+mn-ea"/>
              <a:cs typeface="+mn-cs"/>
            </a:rPr>
            <a:t>平井認定こども園整備事業や保健センター整備事業，市道整備事業</a:t>
          </a:r>
          <a:r>
            <a:rPr lang="ja-JP" altLang="en-US" sz="1100" b="0" i="0" u="none" strike="noStrike" baseline="0" smtClean="0">
              <a:solidFill>
                <a:schemeClr val="dk1"/>
              </a:solidFill>
              <a:latin typeface="+mn-lt"/>
              <a:ea typeface="+mn-ea"/>
              <a:cs typeface="+mn-cs"/>
            </a:rPr>
            <a:t>により</a:t>
          </a:r>
          <a:r>
            <a:rPr kumimoji="1" lang="ja-JP" altLang="ja-JP" sz="1100">
              <a:solidFill>
                <a:schemeClr val="dk1"/>
              </a:solidFill>
              <a:effectLst/>
              <a:latin typeface="+mn-lt"/>
              <a:ea typeface="+mn-ea"/>
              <a:cs typeface="+mn-cs"/>
            </a:rPr>
            <a:t>一般会計等に係る地方債の現在高</a:t>
          </a:r>
          <a:r>
            <a:rPr kumimoji="1" lang="ja-JP" altLang="en-US" sz="1100">
              <a:solidFill>
                <a:schemeClr val="dk1"/>
              </a:solidFill>
              <a:effectLst/>
              <a:latin typeface="+mn-lt"/>
              <a:ea typeface="+mn-ea"/>
              <a:cs typeface="+mn-cs"/>
            </a:rPr>
            <a:t>が大幅に増加したことによる。適正な市債管理を行い，負担比率の平準化</a:t>
          </a:r>
          <a:r>
            <a:rPr lang="ja-JP" altLang="ja-JP" sz="1100" b="0" i="0">
              <a:solidFill>
                <a:schemeClr val="dk1"/>
              </a:solidFill>
              <a:effectLst/>
              <a:latin typeface="+mn-lt"/>
              <a:ea typeface="+mn-ea"/>
              <a:cs typeface="+mn-cs"/>
            </a:rPr>
            <a:t>に努める</a:t>
          </a:r>
          <a:r>
            <a:rPr lang="ja-JP" altLang="en-US" sz="1100" b="0" i="0">
              <a:solidFill>
                <a:schemeClr val="dk1"/>
              </a:solidFill>
              <a:effectLst/>
              <a:latin typeface="+mn-lt"/>
              <a:ea typeface="+mn-ea"/>
              <a:cs typeface="+mn-cs"/>
            </a:rPr>
            <a:t>。</a:t>
          </a:r>
          <a:endParaRPr lang="ja-JP" altLang="ja-JP" sz="1400">
            <a:effectLst/>
          </a:endParaRPr>
        </a:p>
        <a:p>
          <a:pPr rtl="0"/>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0" name="直線コネクタ 41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1" name="テキスト ボックス 42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4" name="直線コネクタ 42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5" name="テキスト ボックス 42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28" name="直線コネクタ 427"/>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29"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0" name="直線コネクタ 429"/>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1"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2" name="直線コネクタ 431"/>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89154</xdr:rowOff>
    </xdr:from>
    <xdr:to>
      <xdr:col>24</xdr:col>
      <xdr:colOff>558800</xdr:colOff>
      <xdr:row>17</xdr:row>
      <xdr:rowOff>17240</xdr:rowOff>
    </xdr:to>
    <xdr:cxnSp macro="">
      <xdr:nvCxnSpPr>
        <xdr:cNvPr id="433" name="直線コネクタ 432"/>
        <xdr:cNvCxnSpPr/>
      </xdr:nvCxnSpPr>
      <xdr:spPr>
        <a:xfrm>
          <a:off x="16179800" y="2832354"/>
          <a:ext cx="838200" cy="99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4"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5" name="フローチャート : 判断 434"/>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89154</xdr:rowOff>
    </xdr:from>
    <xdr:to>
      <xdr:col>23</xdr:col>
      <xdr:colOff>406400</xdr:colOff>
      <xdr:row>16</xdr:row>
      <xdr:rowOff>144050</xdr:rowOff>
    </xdr:to>
    <xdr:cxnSp macro="">
      <xdr:nvCxnSpPr>
        <xdr:cNvPr id="436" name="直線コネクタ 435"/>
        <xdr:cNvCxnSpPr/>
      </xdr:nvCxnSpPr>
      <xdr:spPr>
        <a:xfrm flipV="1">
          <a:off x="15290800" y="2832354"/>
          <a:ext cx="889000" cy="54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7" name="フローチャート : 判断 436"/>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38" name="テキスト ボックス 437"/>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144050</xdr:rowOff>
    </xdr:from>
    <xdr:to>
      <xdr:col>22</xdr:col>
      <xdr:colOff>203200</xdr:colOff>
      <xdr:row>17</xdr:row>
      <xdr:rowOff>37751</xdr:rowOff>
    </xdr:to>
    <xdr:cxnSp macro="">
      <xdr:nvCxnSpPr>
        <xdr:cNvPr id="439" name="直線コネクタ 438"/>
        <xdr:cNvCxnSpPr/>
      </xdr:nvCxnSpPr>
      <xdr:spPr>
        <a:xfrm flipV="1">
          <a:off x="14401800" y="2887250"/>
          <a:ext cx="8890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0" name="フローチャート : 判断 439"/>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41" name="テキスト ボックス 440"/>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37751</xdr:rowOff>
    </xdr:from>
    <xdr:to>
      <xdr:col>21</xdr:col>
      <xdr:colOff>0</xdr:colOff>
      <xdr:row>17</xdr:row>
      <xdr:rowOff>61277</xdr:rowOff>
    </xdr:to>
    <xdr:cxnSp macro="">
      <xdr:nvCxnSpPr>
        <xdr:cNvPr id="442" name="直線コネクタ 441"/>
        <xdr:cNvCxnSpPr/>
      </xdr:nvCxnSpPr>
      <xdr:spPr>
        <a:xfrm flipV="1">
          <a:off x="13512800" y="2952401"/>
          <a:ext cx="889000" cy="2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3" name="フローチャート : 判断 442"/>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110126</xdr:rowOff>
    </xdr:from>
    <xdr:ext cx="762000" cy="259045"/>
    <xdr:sp macro="" textlink="">
      <xdr:nvSpPr>
        <xdr:cNvPr id="444" name="テキスト ボックス 443"/>
        <xdr:cNvSpPr txBox="1"/>
      </xdr:nvSpPr>
      <xdr:spPr>
        <a:xfrm>
          <a:off x="14020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5" name="フローチャート : 判断 444"/>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52690</xdr:rowOff>
    </xdr:from>
    <xdr:ext cx="762000" cy="259045"/>
    <xdr:sp macro="" textlink="">
      <xdr:nvSpPr>
        <xdr:cNvPr id="446" name="テキスト ボックス 445"/>
        <xdr:cNvSpPr txBox="1"/>
      </xdr:nvSpPr>
      <xdr:spPr>
        <a:xfrm>
          <a:off x="13131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137890</xdr:rowOff>
    </xdr:from>
    <xdr:to>
      <xdr:col>24</xdr:col>
      <xdr:colOff>609600</xdr:colOff>
      <xdr:row>17</xdr:row>
      <xdr:rowOff>68040</xdr:rowOff>
    </xdr:to>
    <xdr:sp macro="" textlink="">
      <xdr:nvSpPr>
        <xdr:cNvPr id="452" name="円/楕円 451"/>
        <xdr:cNvSpPr/>
      </xdr:nvSpPr>
      <xdr:spPr>
        <a:xfrm>
          <a:off x="16967200" y="288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109967</xdr:rowOff>
    </xdr:from>
    <xdr:ext cx="762000" cy="259045"/>
    <xdr:sp macro="" textlink="">
      <xdr:nvSpPr>
        <xdr:cNvPr id="453" name="将来負担の状況該当値テキスト"/>
        <xdr:cNvSpPr txBox="1"/>
      </xdr:nvSpPr>
      <xdr:spPr>
        <a:xfrm>
          <a:off x="17106900" y="2853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38354</xdr:rowOff>
    </xdr:from>
    <xdr:to>
      <xdr:col>23</xdr:col>
      <xdr:colOff>457200</xdr:colOff>
      <xdr:row>16</xdr:row>
      <xdr:rowOff>139954</xdr:rowOff>
    </xdr:to>
    <xdr:sp macro="" textlink="">
      <xdr:nvSpPr>
        <xdr:cNvPr id="454" name="円/楕円 453"/>
        <xdr:cNvSpPr/>
      </xdr:nvSpPr>
      <xdr:spPr>
        <a:xfrm>
          <a:off x="16129000" y="278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150131</xdr:rowOff>
    </xdr:from>
    <xdr:ext cx="736600" cy="259045"/>
    <xdr:sp macro="" textlink="">
      <xdr:nvSpPr>
        <xdr:cNvPr id="455" name="テキスト ボックス 454"/>
        <xdr:cNvSpPr txBox="1"/>
      </xdr:nvSpPr>
      <xdr:spPr>
        <a:xfrm>
          <a:off x="15798800" y="255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93250</xdr:rowOff>
    </xdr:from>
    <xdr:to>
      <xdr:col>22</xdr:col>
      <xdr:colOff>254000</xdr:colOff>
      <xdr:row>17</xdr:row>
      <xdr:rowOff>23400</xdr:rowOff>
    </xdr:to>
    <xdr:sp macro="" textlink="">
      <xdr:nvSpPr>
        <xdr:cNvPr id="456" name="円/楕円 455"/>
        <xdr:cNvSpPr/>
      </xdr:nvSpPr>
      <xdr:spPr>
        <a:xfrm>
          <a:off x="15240000" y="283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33577</xdr:rowOff>
    </xdr:from>
    <xdr:ext cx="762000" cy="259045"/>
    <xdr:sp macro="" textlink="">
      <xdr:nvSpPr>
        <xdr:cNvPr id="457" name="テキスト ボックス 456"/>
        <xdr:cNvSpPr txBox="1"/>
      </xdr:nvSpPr>
      <xdr:spPr>
        <a:xfrm>
          <a:off x="14909800" y="260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158401</xdr:rowOff>
    </xdr:from>
    <xdr:to>
      <xdr:col>21</xdr:col>
      <xdr:colOff>50800</xdr:colOff>
      <xdr:row>17</xdr:row>
      <xdr:rowOff>88551</xdr:rowOff>
    </xdr:to>
    <xdr:sp macro="" textlink="">
      <xdr:nvSpPr>
        <xdr:cNvPr id="458" name="円/楕円 457"/>
        <xdr:cNvSpPr/>
      </xdr:nvSpPr>
      <xdr:spPr>
        <a:xfrm>
          <a:off x="14351000" y="2901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98728</xdr:rowOff>
    </xdr:from>
    <xdr:ext cx="762000" cy="259045"/>
    <xdr:sp macro="" textlink="">
      <xdr:nvSpPr>
        <xdr:cNvPr id="459" name="テキスト ボックス 458"/>
        <xdr:cNvSpPr txBox="1"/>
      </xdr:nvSpPr>
      <xdr:spPr>
        <a:xfrm>
          <a:off x="14020800" y="2670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10477</xdr:rowOff>
    </xdr:from>
    <xdr:to>
      <xdr:col>19</xdr:col>
      <xdr:colOff>533400</xdr:colOff>
      <xdr:row>17</xdr:row>
      <xdr:rowOff>112077</xdr:rowOff>
    </xdr:to>
    <xdr:sp macro="" textlink="">
      <xdr:nvSpPr>
        <xdr:cNvPr id="460" name="円/楕円 459"/>
        <xdr:cNvSpPr/>
      </xdr:nvSpPr>
      <xdr:spPr>
        <a:xfrm>
          <a:off x="13462000" y="2925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122254</xdr:rowOff>
    </xdr:from>
    <xdr:ext cx="762000" cy="259045"/>
    <xdr:sp macro="" textlink="">
      <xdr:nvSpPr>
        <xdr:cNvPr id="461" name="テキスト ボックス 460"/>
        <xdr:cNvSpPr txBox="1"/>
      </xdr:nvSpPr>
      <xdr:spPr>
        <a:xfrm>
          <a:off x="13131800" y="2694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茨城県鹿嶋市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68,142
67,301
106.02
26,384,100
24,807,648
1,064,157
13,647,933
17,372,449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59.7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a:solidFill>
                <a:sysClr val="windowText" lastClr="000000"/>
              </a:solidFill>
              <a:effectLst/>
              <a:latin typeface="+mn-lt"/>
              <a:ea typeface="+mn-ea"/>
              <a:cs typeface="+mn-cs"/>
            </a:rPr>
            <a:t>類似団体平均</a:t>
          </a:r>
          <a:r>
            <a:rPr lang="ja-JP" altLang="en-US" sz="1400" b="0" i="0">
              <a:solidFill>
                <a:sysClr val="windowText" lastClr="000000"/>
              </a:solidFill>
              <a:effectLst/>
              <a:latin typeface="+mn-lt"/>
              <a:ea typeface="+mn-ea"/>
              <a:cs typeface="+mn-cs"/>
            </a:rPr>
            <a:t>と比較して</a:t>
          </a:r>
          <a:r>
            <a:rPr lang="en-US" altLang="ja-JP" sz="1400" b="0" i="0">
              <a:solidFill>
                <a:sysClr val="windowText" lastClr="000000"/>
              </a:solidFill>
              <a:effectLst/>
              <a:latin typeface="+mn-lt"/>
              <a:ea typeface="+mn-ea"/>
              <a:cs typeface="+mn-cs"/>
            </a:rPr>
            <a:t>1.8</a:t>
          </a:r>
          <a:r>
            <a:rPr lang="ja-JP" altLang="en-US" sz="1400" b="0" i="0">
              <a:solidFill>
                <a:sysClr val="windowText" lastClr="000000"/>
              </a:solidFill>
              <a:effectLst/>
              <a:latin typeface="+mn-lt"/>
              <a:ea typeface="+mn-ea"/>
              <a:cs typeface="+mn-cs"/>
            </a:rPr>
            <a:t>ポイント高くなっているものの，前年度と比較して</a:t>
          </a:r>
          <a:r>
            <a:rPr lang="en-US" altLang="ja-JP" sz="1400" b="0" i="0">
              <a:solidFill>
                <a:sysClr val="windowText" lastClr="000000"/>
              </a:solidFill>
              <a:effectLst/>
              <a:latin typeface="+mn-lt"/>
              <a:ea typeface="+mn-ea"/>
              <a:cs typeface="+mn-cs"/>
            </a:rPr>
            <a:t>0.7</a:t>
          </a:r>
          <a:r>
            <a:rPr lang="ja-JP" altLang="en-US" sz="1400" b="0" i="0">
              <a:solidFill>
                <a:sysClr val="windowText" lastClr="000000"/>
              </a:solidFill>
              <a:effectLst/>
              <a:latin typeface="+mn-lt"/>
              <a:ea typeface="+mn-ea"/>
              <a:cs typeface="+mn-cs"/>
            </a:rPr>
            <a:t>ポイントの減となっており，</a:t>
          </a:r>
          <a:r>
            <a:rPr lang="ja-JP" altLang="ja-JP" sz="1400" b="0" i="0">
              <a:solidFill>
                <a:schemeClr val="dk1"/>
              </a:solidFill>
              <a:effectLst/>
              <a:latin typeface="+mn-lt"/>
              <a:ea typeface="+mn-ea"/>
              <a:cs typeface="+mn-cs"/>
            </a:rPr>
            <a:t>定員管理計画の着実な推進や民間委託の推進等により人件費は</a:t>
          </a:r>
          <a:r>
            <a:rPr lang="ja-JP" altLang="en-US" sz="1400" b="0" i="0">
              <a:solidFill>
                <a:schemeClr val="dk1"/>
              </a:solidFill>
              <a:effectLst/>
              <a:latin typeface="+mn-lt"/>
              <a:ea typeface="+mn-ea"/>
              <a:cs typeface="+mn-cs"/>
            </a:rPr>
            <a:t>年々抑制されてきている。</a:t>
          </a:r>
          <a:r>
            <a:rPr lang="ja-JP" altLang="ja-JP" sz="1400" b="0" i="0">
              <a:solidFill>
                <a:schemeClr val="dk1"/>
              </a:solidFill>
              <a:effectLst/>
              <a:latin typeface="+mn-lt"/>
              <a:ea typeface="+mn-ea"/>
              <a:cs typeface="+mn-cs"/>
            </a:rPr>
            <a:t>今後も，行政サービスの質を確保しつつ，人件費の抑制に努める。</a:t>
          </a:r>
          <a:endParaRPr lang="en-US" altLang="ja-JP" sz="1400" b="0" i="0">
            <a:solidFill>
              <a:schemeClr val="dk1"/>
            </a:solidFill>
            <a:effectLst/>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38</xdr:row>
      <xdr:rowOff>27940</xdr:rowOff>
    </xdr:to>
    <xdr:cxnSp macro="">
      <xdr:nvCxnSpPr>
        <xdr:cNvPr id="64" name="直線コネクタ 63"/>
        <xdr:cNvCxnSpPr/>
      </xdr:nvCxnSpPr>
      <xdr:spPr>
        <a:xfrm flipV="1">
          <a:off x="3987800" y="64897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27940</xdr:rowOff>
    </xdr:from>
    <xdr:to>
      <xdr:col>5</xdr:col>
      <xdr:colOff>549275</xdr:colOff>
      <xdr:row>38</xdr:row>
      <xdr:rowOff>50800</xdr:rowOff>
    </xdr:to>
    <xdr:cxnSp macro="">
      <xdr:nvCxnSpPr>
        <xdr:cNvPr id="67" name="直線コネクタ 66"/>
        <xdr:cNvCxnSpPr/>
      </xdr:nvCxnSpPr>
      <xdr:spPr>
        <a:xfrm flipV="1">
          <a:off x="3098800" y="65430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50800</xdr:rowOff>
    </xdr:from>
    <xdr:to>
      <xdr:col>4</xdr:col>
      <xdr:colOff>346075</xdr:colOff>
      <xdr:row>38</xdr:row>
      <xdr:rowOff>66040</xdr:rowOff>
    </xdr:to>
    <xdr:cxnSp macro="">
      <xdr:nvCxnSpPr>
        <xdr:cNvPr id="70" name="直線コネクタ 69"/>
        <xdr:cNvCxnSpPr/>
      </xdr:nvCxnSpPr>
      <xdr:spPr>
        <a:xfrm flipV="1">
          <a:off x="2209800" y="65659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66040</xdr:rowOff>
    </xdr:from>
    <xdr:to>
      <xdr:col>3</xdr:col>
      <xdr:colOff>142875</xdr:colOff>
      <xdr:row>38</xdr:row>
      <xdr:rowOff>73660</xdr:rowOff>
    </xdr:to>
    <xdr:cxnSp macro="">
      <xdr:nvCxnSpPr>
        <xdr:cNvPr id="73" name="直線コネクタ 72"/>
        <xdr:cNvCxnSpPr/>
      </xdr:nvCxnSpPr>
      <xdr:spPr>
        <a:xfrm flipV="1">
          <a:off x="1320800" y="6581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146067</xdr:rowOff>
    </xdr:from>
    <xdr:ext cx="762000" cy="259045"/>
    <xdr:sp macro="" textlink="">
      <xdr:nvSpPr>
        <xdr:cNvPr id="77" name="テキスト ボックス 76"/>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83" name="円/楕円 82"/>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67327</xdr:rowOff>
    </xdr:from>
    <xdr:ext cx="762000" cy="259045"/>
    <xdr:sp macro="" textlink="">
      <xdr:nvSpPr>
        <xdr:cNvPr id="84" name="人件費該当値テキスト"/>
        <xdr:cNvSpPr txBox="1"/>
      </xdr:nvSpPr>
      <xdr:spPr>
        <a:xfrm>
          <a:off x="4914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148590</xdr:rowOff>
    </xdr:from>
    <xdr:to>
      <xdr:col>5</xdr:col>
      <xdr:colOff>600075</xdr:colOff>
      <xdr:row>38</xdr:row>
      <xdr:rowOff>78740</xdr:rowOff>
    </xdr:to>
    <xdr:sp macro="" textlink="">
      <xdr:nvSpPr>
        <xdr:cNvPr id="85" name="円/楕円 84"/>
        <xdr:cNvSpPr/>
      </xdr:nvSpPr>
      <xdr:spPr>
        <a:xfrm>
          <a:off x="3937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63517</xdr:rowOff>
    </xdr:from>
    <xdr:ext cx="736600" cy="259045"/>
    <xdr:sp macro="" textlink="">
      <xdr:nvSpPr>
        <xdr:cNvPr id="86" name="テキスト ボックス 85"/>
        <xdr:cNvSpPr txBox="1"/>
      </xdr:nvSpPr>
      <xdr:spPr>
        <a:xfrm>
          <a:off x="3606800" y="657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0</xdr:rowOff>
    </xdr:from>
    <xdr:to>
      <xdr:col>4</xdr:col>
      <xdr:colOff>396875</xdr:colOff>
      <xdr:row>38</xdr:row>
      <xdr:rowOff>101600</xdr:rowOff>
    </xdr:to>
    <xdr:sp macro="" textlink="">
      <xdr:nvSpPr>
        <xdr:cNvPr id="87" name="円/楕円 86"/>
        <xdr:cNvSpPr/>
      </xdr:nvSpPr>
      <xdr:spPr>
        <a:xfrm>
          <a:off x="3048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86377</xdr:rowOff>
    </xdr:from>
    <xdr:ext cx="762000" cy="259045"/>
    <xdr:sp macro="" textlink="">
      <xdr:nvSpPr>
        <xdr:cNvPr id="88" name="テキスト ボックス 87"/>
        <xdr:cNvSpPr txBox="1"/>
      </xdr:nvSpPr>
      <xdr:spPr>
        <a:xfrm>
          <a:off x="2717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15240</xdr:rowOff>
    </xdr:from>
    <xdr:to>
      <xdr:col>3</xdr:col>
      <xdr:colOff>193675</xdr:colOff>
      <xdr:row>38</xdr:row>
      <xdr:rowOff>116840</xdr:rowOff>
    </xdr:to>
    <xdr:sp macro="" textlink="">
      <xdr:nvSpPr>
        <xdr:cNvPr id="89" name="円/楕円 88"/>
        <xdr:cNvSpPr/>
      </xdr:nvSpPr>
      <xdr:spPr>
        <a:xfrm>
          <a:off x="2159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101617</xdr:rowOff>
    </xdr:from>
    <xdr:ext cx="762000" cy="259045"/>
    <xdr:sp macro="" textlink="">
      <xdr:nvSpPr>
        <xdr:cNvPr id="90" name="テキスト ボックス 89"/>
        <xdr:cNvSpPr txBox="1"/>
      </xdr:nvSpPr>
      <xdr:spPr>
        <a:xfrm>
          <a:off x="18288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91" name="円/楕円 90"/>
        <xdr:cNvSpPr/>
      </xdr:nvSpPr>
      <xdr:spPr>
        <a:xfrm>
          <a:off x="12700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92" name="テキスト ボックス 91"/>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a:solidFill>
                <a:schemeClr val="dk1"/>
              </a:solidFill>
              <a:effectLst/>
              <a:latin typeface="+mn-lt"/>
              <a:ea typeface="+mn-ea"/>
              <a:cs typeface="+mn-cs"/>
            </a:rPr>
            <a:t>近年における</a:t>
          </a:r>
          <a:r>
            <a:rPr lang="ja-JP" altLang="ja-JP" sz="1200" b="0" i="0">
              <a:solidFill>
                <a:schemeClr val="dk1"/>
              </a:solidFill>
              <a:effectLst/>
              <a:latin typeface="+mn-lt"/>
              <a:ea typeface="+mn-ea"/>
              <a:cs typeface="+mn-cs"/>
            </a:rPr>
            <a:t>文化・スポーツ施設等への指定管理者制度の導入や給食調理・配送業務の民間委託</a:t>
          </a:r>
          <a:r>
            <a:rPr lang="ja-JP" altLang="en-US" sz="1200" b="0" i="0">
              <a:solidFill>
                <a:schemeClr val="dk1"/>
              </a:solidFill>
              <a:effectLst/>
              <a:latin typeface="+mn-lt"/>
              <a:ea typeface="+mn-ea"/>
              <a:cs typeface="+mn-cs"/>
            </a:rPr>
            <a:t>などに</a:t>
          </a:r>
          <a:r>
            <a:rPr lang="ja-JP" altLang="en-US" sz="1200" b="0" i="0">
              <a:solidFill>
                <a:sysClr val="windowText" lastClr="000000"/>
              </a:solidFill>
              <a:effectLst/>
              <a:latin typeface="+mn-lt"/>
              <a:ea typeface="+mn-ea"/>
              <a:cs typeface="+mn-cs"/>
            </a:rPr>
            <a:t>より</a:t>
          </a:r>
          <a:r>
            <a:rPr lang="ja-JP" altLang="ja-JP" sz="1200" b="0" i="0">
              <a:solidFill>
                <a:sysClr val="windowText" lastClr="000000"/>
              </a:solidFill>
              <a:effectLst/>
              <a:latin typeface="+mn-lt"/>
              <a:ea typeface="+mn-ea"/>
              <a:cs typeface="+mn-cs"/>
            </a:rPr>
            <a:t>，</a:t>
          </a:r>
          <a:r>
            <a:rPr lang="ja-JP" altLang="en-US" sz="1200" b="0" i="0">
              <a:solidFill>
                <a:sysClr val="windowText" lastClr="000000"/>
              </a:solidFill>
              <a:effectLst/>
              <a:latin typeface="+mn-lt"/>
              <a:ea typeface="+mn-ea"/>
              <a:cs typeface="+mn-cs"/>
            </a:rPr>
            <a:t>前年度と比較して</a:t>
          </a:r>
          <a:r>
            <a:rPr lang="en-US" altLang="ja-JP" sz="1200" b="0" i="0">
              <a:solidFill>
                <a:sysClr val="windowText" lastClr="000000"/>
              </a:solidFill>
              <a:effectLst/>
              <a:latin typeface="+mn-lt"/>
              <a:ea typeface="+mn-ea"/>
              <a:cs typeface="+mn-cs"/>
            </a:rPr>
            <a:t>1.6</a:t>
          </a:r>
          <a:r>
            <a:rPr lang="ja-JP" altLang="en-US" sz="1200" b="0" i="0">
              <a:solidFill>
                <a:sysClr val="windowText" lastClr="000000"/>
              </a:solidFill>
              <a:effectLst/>
              <a:latin typeface="+mn-lt"/>
              <a:ea typeface="+mn-ea"/>
              <a:cs typeface="+mn-cs"/>
            </a:rPr>
            <a:t>ポイント増，</a:t>
          </a:r>
          <a:r>
            <a:rPr lang="ja-JP" altLang="ja-JP" sz="1200" b="0" i="0">
              <a:solidFill>
                <a:sysClr val="windowText" lastClr="000000"/>
              </a:solidFill>
              <a:effectLst/>
              <a:latin typeface="+mn-lt"/>
              <a:ea typeface="+mn-ea"/>
              <a:cs typeface="+mn-cs"/>
            </a:rPr>
            <a:t>類似団体平均</a:t>
          </a:r>
          <a:r>
            <a:rPr lang="ja-JP" altLang="en-US" sz="1200" b="0" i="0">
              <a:solidFill>
                <a:sysClr val="windowText" lastClr="000000"/>
              </a:solidFill>
              <a:effectLst/>
              <a:latin typeface="+mn-lt"/>
              <a:ea typeface="+mn-ea"/>
              <a:cs typeface="+mn-cs"/>
            </a:rPr>
            <a:t>と比較して</a:t>
          </a:r>
          <a:r>
            <a:rPr lang="en-US" altLang="ja-JP" sz="1200" b="0" i="0">
              <a:solidFill>
                <a:sysClr val="windowText" lastClr="000000"/>
              </a:solidFill>
              <a:effectLst/>
              <a:latin typeface="+mn-lt"/>
              <a:ea typeface="+mn-ea"/>
              <a:cs typeface="+mn-cs"/>
            </a:rPr>
            <a:t>1.2</a:t>
          </a:r>
          <a:r>
            <a:rPr lang="ja-JP" altLang="en-US" sz="1200" b="0" i="0">
              <a:solidFill>
                <a:sysClr val="windowText" lastClr="000000"/>
              </a:solidFill>
              <a:effectLst/>
              <a:latin typeface="+mn-lt"/>
              <a:ea typeface="+mn-ea"/>
              <a:cs typeface="+mn-cs"/>
            </a:rPr>
            <a:t>ポイント増となっている。</a:t>
          </a:r>
          <a:r>
            <a:rPr lang="ja-JP" altLang="ja-JP" sz="1200" b="0" i="0">
              <a:solidFill>
                <a:sysClr val="windowText" lastClr="000000"/>
              </a:solidFill>
              <a:effectLst/>
              <a:latin typeface="+mn-lt"/>
              <a:ea typeface="+mn-ea"/>
              <a:cs typeface="+mn-cs"/>
            </a:rPr>
            <a:t>今後も，施設管理や業務の民間委託により，比率は横ばい，ないし上昇する見込みである。引き続き，入札等による競争性確保などにより</a:t>
          </a:r>
          <a:r>
            <a:rPr lang="ja-JP" altLang="ja-JP" sz="1200" b="0" i="0">
              <a:solidFill>
                <a:schemeClr val="dk1"/>
              </a:solidFill>
              <a:effectLst/>
              <a:latin typeface="+mn-lt"/>
              <a:ea typeface="+mn-ea"/>
              <a:cs typeface="+mn-cs"/>
            </a:rPr>
            <a:t>，物件費の適正化に努める。</a:t>
          </a:r>
          <a:endParaRPr lang="ja-JP" altLang="ja-JP" sz="16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8890</xdr:rowOff>
    </xdr:from>
    <xdr:to>
      <xdr:col>24</xdr:col>
      <xdr:colOff>31750</xdr:colOff>
      <xdr:row>17</xdr:row>
      <xdr:rowOff>130810</xdr:rowOff>
    </xdr:to>
    <xdr:cxnSp macro="">
      <xdr:nvCxnSpPr>
        <xdr:cNvPr id="125" name="直線コネクタ 124"/>
        <xdr:cNvCxnSpPr/>
      </xdr:nvCxnSpPr>
      <xdr:spPr>
        <a:xfrm>
          <a:off x="15671800" y="29235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8890</xdr:rowOff>
    </xdr:from>
    <xdr:to>
      <xdr:col>22</xdr:col>
      <xdr:colOff>565150</xdr:colOff>
      <xdr:row>17</xdr:row>
      <xdr:rowOff>39370</xdr:rowOff>
    </xdr:to>
    <xdr:cxnSp macro="">
      <xdr:nvCxnSpPr>
        <xdr:cNvPr id="128" name="直線コネクタ 127"/>
        <xdr:cNvCxnSpPr/>
      </xdr:nvCxnSpPr>
      <xdr:spPr>
        <a:xfrm flipV="1">
          <a:off x="14782800" y="2923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16510</xdr:rowOff>
    </xdr:from>
    <xdr:to>
      <xdr:col>21</xdr:col>
      <xdr:colOff>361950</xdr:colOff>
      <xdr:row>17</xdr:row>
      <xdr:rowOff>39370</xdr:rowOff>
    </xdr:to>
    <xdr:cxnSp macro="">
      <xdr:nvCxnSpPr>
        <xdr:cNvPr id="131" name="直線コネクタ 130"/>
        <xdr:cNvCxnSpPr/>
      </xdr:nvCxnSpPr>
      <xdr:spPr>
        <a:xfrm>
          <a:off x="13893800" y="29311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149860</xdr:rowOff>
    </xdr:from>
    <xdr:to>
      <xdr:col>20</xdr:col>
      <xdr:colOff>158750</xdr:colOff>
      <xdr:row>17</xdr:row>
      <xdr:rowOff>16510</xdr:rowOff>
    </xdr:to>
    <xdr:cxnSp macro="">
      <xdr:nvCxnSpPr>
        <xdr:cNvPr id="134" name="直線コネクタ 133"/>
        <xdr:cNvCxnSpPr/>
      </xdr:nvCxnSpPr>
      <xdr:spPr>
        <a:xfrm>
          <a:off x="13004800" y="28930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66057</xdr:rowOff>
    </xdr:from>
    <xdr:ext cx="762000" cy="259045"/>
    <xdr:sp macro="" textlink="">
      <xdr:nvSpPr>
        <xdr:cNvPr id="138" name="テキスト ボックス 137"/>
        <xdr:cNvSpPr txBox="1"/>
      </xdr:nvSpPr>
      <xdr:spPr>
        <a:xfrm>
          <a:off x="12623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80010</xdr:rowOff>
    </xdr:from>
    <xdr:to>
      <xdr:col>24</xdr:col>
      <xdr:colOff>82550</xdr:colOff>
      <xdr:row>18</xdr:row>
      <xdr:rowOff>10160</xdr:rowOff>
    </xdr:to>
    <xdr:sp macro="" textlink="">
      <xdr:nvSpPr>
        <xdr:cNvPr id="144" name="円/楕円 143"/>
        <xdr:cNvSpPr/>
      </xdr:nvSpPr>
      <xdr:spPr>
        <a:xfrm>
          <a:off x="16459200" y="29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52087</xdr:rowOff>
    </xdr:from>
    <xdr:ext cx="762000" cy="259045"/>
    <xdr:sp macro="" textlink="">
      <xdr:nvSpPr>
        <xdr:cNvPr id="145" name="物件費該当値テキスト"/>
        <xdr:cNvSpPr txBox="1"/>
      </xdr:nvSpPr>
      <xdr:spPr>
        <a:xfrm>
          <a:off x="165989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129540</xdr:rowOff>
    </xdr:from>
    <xdr:to>
      <xdr:col>22</xdr:col>
      <xdr:colOff>615950</xdr:colOff>
      <xdr:row>17</xdr:row>
      <xdr:rowOff>59690</xdr:rowOff>
    </xdr:to>
    <xdr:sp macro="" textlink="">
      <xdr:nvSpPr>
        <xdr:cNvPr id="146" name="円/楕円 145"/>
        <xdr:cNvSpPr/>
      </xdr:nvSpPr>
      <xdr:spPr>
        <a:xfrm>
          <a:off x="15621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44467</xdr:rowOff>
    </xdr:from>
    <xdr:ext cx="736600" cy="259045"/>
    <xdr:sp macro="" textlink="">
      <xdr:nvSpPr>
        <xdr:cNvPr id="147" name="テキスト ボックス 146"/>
        <xdr:cNvSpPr txBox="1"/>
      </xdr:nvSpPr>
      <xdr:spPr>
        <a:xfrm>
          <a:off x="15290800" y="295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160020</xdr:rowOff>
    </xdr:from>
    <xdr:to>
      <xdr:col>21</xdr:col>
      <xdr:colOff>412750</xdr:colOff>
      <xdr:row>17</xdr:row>
      <xdr:rowOff>90170</xdr:rowOff>
    </xdr:to>
    <xdr:sp macro="" textlink="">
      <xdr:nvSpPr>
        <xdr:cNvPr id="148" name="円/楕円 147"/>
        <xdr:cNvSpPr/>
      </xdr:nvSpPr>
      <xdr:spPr>
        <a:xfrm>
          <a:off x="14732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74947</xdr:rowOff>
    </xdr:from>
    <xdr:ext cx="762000" cy="259045"/>
    <xdr:sp macro="" textlink="">
      <xdr:nvSpPr>
        <xdr:cNvPr id="149" name="テキスト ボックス 148"/>
        <xdr:cNvSpPr txBox="1"/>
      </xdr:nvSpPr>
      <xdr:spPr>
        <a:xfrm>
          <a:off x="14401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137160</xdr:rowOff>
    </xdr:from>
    <xdr:to>
      <xdr:col>20</xdr:col>
      <xdr:colOff>209550</xdr:colOff>
      <xdr:row>17</xdr:row>
      <xdr:rowOff>67310</xdr:rowOff>
    </xdr:to>
    <xdr:sp macro="" textlink="">
      <xdr:nvSpPr>
        <xdr:cNvPr id="150" name="円/楕円 149"/>
        <xdr:cNvSpPr/>
      </xdr:nvSpPr>
      <xdr:spPr>
        <a:xfrm>
          <a:off x="13843000" y="288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52087</xdr:rowOff>
    </xdr:from>
    <xdr:ext cx="762000" cy="259045"/>
    <xdr:sp macro="" textlink="">
      <xdr:nvSpPr>
        <xdr:cNvPr id="151" name="テキスト ボックス 150"/>
        <xdr:cNvSpPr txBox="1"/>
      </xdr:nvSpPr>
      <xdr:spPr>
        <a:xfrm>
          <a:off x="135128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52" name="円/楕円 151"/>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53" name="テキスト ボックス 152"/>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a:solidFill>
                <a:schemeClr val="dk1"/>
              </a:solidFill>
              <a:effectLst/>
              <a:latin typeface="+mn-lt"/>
              <a:ea typeface="+mn-ea"/>
              <a:cs typeface="+mn-cs"/>
            </a:rPr>
            <a:t>平成２０年度から上昇傾向にあり，今年度は</a:t>
          </a:r>
          <a:r>
            <a:rPr lang="ja-JP" altLang="en-US" sz="1400" b="0" i="0">
              <a:solidFill>
                <a:sysClr val="windowText" lastClr="000000"/>
              </a:solidFill>
              <a:effectLst/>
              <a:latin typeface="+mn-lt"/>
              <a:ea typeface="+mn-ea"/>
              <a:cs typeface="+mn-cs"/>
            </a:rPr>
            <a:t>前年度と比較して１</a:t>
          </a:r>
          <a:r>
            <a:rPr lang="ja-JP" altLang="ja-JP" sz="1400" b="0" i="0">
              <a:solidFill>
                <a:sysClr val="windowText" lastClr="000000"/>
              </a:solidFill>
              <a:effectLst/>
              <a:latin typeface="+mn-lt"/>
              <a:ea typeface="+mn-ea"/>
              <a:cs typeface="+mn-cs"/>
            </a:rPr>
            <a:t>．</a:t>
          </a:r>
          <a:r>
            <a:rPr lang="ja-JP" altLang="en-US" sz="1400" b="0" i="0">
              <a:solidFill>
                <a:sysClr val="windowText" lastClr="000000"/>
              </a:solidFill>
              <a:effectLst/>
              <a:latin typeface="+mn-lt"/>
              <a:ea typeface="+mn-ea"/>
              <a:cs typeface="+mn-cs"/>
            </a:rPr>
            <a:t>６</a:t>
          </a:r>
          <a:r>
            <a:rPr lang="ja-JP" altLang="ja-JP" sz="1400" b="0" i="0">
              <a:solidFill>
                <a:sysClr val="windowText" lastClr="000000"/>
              </a:solidFill>
              <a:effectLst/>
              <a:latin typeface="+mn-lt"/>
              <a:ea typeface="+mn-ea"/>
              <a:cs typeface="+mn-cs"/>
            </a:rPr>
            <a:t>ポイント増で</a:t>
          </a:r>
          <a:r>
            <a:rPr lang="ja-JP" altLang="en-US" sz="1400" b="0" i="0">
              <a:solidFill>
                <a:sysClr val="windowText" lastClr="000000"/>
              </a:solidFill>
              <a:effectLst/>
              <a:latin typeface="+mn-lt"/>
              <a:ea typeface="+mn-ea"/>
              <a:cs typeface="+mn-cs"/>
            </a:rPr>
            <a:t>あり</a:t>
          </a:r>
          <a:r>
            <a:rPr lang="ja-JP" altLang="ja-JP" sz="1400" b="0" i="0">
              <a:solidFill>
                <a:sysClr val="windowText" lastClr="000000"/>
              </a:solidFill>
              <a:effectLst/>
              <a:latin typeface="+mn-lt"/>
              <a:ea typeface="+mn-ea"/>
              <a:cs typeface="+mn-cs"/>
            </a:rPr>
            <a:t>，全国平均を</a:t>
          </a:r>
          <a:r>
            <a:rPr lang="ja-JP" altLang="en-US" sz="1400" b="0" i="0">
              <a:solidFill>
                <a:sysClr val="windowText" lastClr="000000"/>
              </a:solidFill>
              <a:effectLst/>
              <a:latin typeface="+mn-lt"/>
              <a:ea typeface="+mn-ea"/>
              <a:cs typeface="+mn-cs"/>
            </a:rPr>
            <a:t>上回る</a:t>
          </a:r>
          <a:r>
            <a:rPr lang="ja-JP" altLang="ja-JP" sz="1400" b="0" i="0">
              <a:solidFill>
                <a:sysClr val="windowText" lastClr="000000"/>
              </a:solidFill>
              <a:effectLst/>
              <a:latin typeface="+mn-lt"/>
              <a:ea typeface="+mn-ea"/>
              <a:cs typeface="+mn-cs"/>
            </a:rPr>
            <a:t>結果となった。</a:t>
          </a:r>
          <a:r>
            <a:rPr lang="ja-JP" altLang="en-US" sz="1400" b="0" i="0">
              <a:solidFill>
                <a:sysClr val="windowText" lastClr="000000"/>
              </a:solidFill>
              <a:effectLst/>
              <a:latin typeface="+mn-lt"/>
              <a:ea typeface="+mn-ea"/>
              <a:cs typeface="+mn-cs"/>
            </a:rPr>
            <a:t>類似団平均体と比較しても</a:t>
          </a:r>
          <a:r>
            <a:rPr lang="en-US" altLang="ja-JP" sz="1400" b="0" i="0">
              <a:solidFill>
                <a:sysClr val="windowText" lastClr="000000"/>
              </a:solidFill>
              <a:effectLst/>
              <a:latin typeface="+mn-lt"/>
              <a:ea typeface="+mn-ea"/>
              <a:cs typeface="+mn-cs"/>
            </a:rPr>
            <a:t>1.3</a:t>
          </a:r>
          <a:r>
            <a:rPr lang="ja-JP" altLang="en-US" sz="1400" b="0" i="0">
              <a:solidFill>
                <a:sysClr val="windowText" lastClr="000000"/>
              </a:solidFill>
              <a:effectLst/>
              <a:latin typeface="+mn-lt"/>
              <a:ea typeface="+mn-ea"/>
              <a:cs typeface="+mn-cs"/>
            </a:rPr>
            <a:t>ポイント高くなっており，</a:t>
          </a:r>
          <a:r>
            <a:rPr lang="ja-JP" altLang="ja-JP" sz="1400" b="0" i="0">
              <a:solidFill>
                <a:sysClr val="windowText" lastClr="000000"/>
              </a:solidFill>
              <a:effectLst/>
              <a:latin typeface="+mn-lt"/>
              <a:ea typeface="+mn-ea"/>
              <a:cs typeface="+mn-cs"/>
            </a:rPr>
            <a:t>生活保護費の増や少子高齢化対策の増など，今後も上昇要因に変化はなく，上昇が見込まれる</a:t>
          </a:r>
          <a:r>
            <a:rPr lang="ja-JP" altLang="en-US" sz="1400" b="0" i="0">
              <a:solidFill>
                <a:sysClr val="windowText" lastClr="000000"/>
              </a:solidFill>
              <a:effectLst/>
              <a:latin typeface="+mn-lt"/>
              <a:ea typeface="+mn-ea"/>
              <a:cs typeface="+mn-cs"/>
            </a:rPr>
            <a:t>が，国の制度改正等に適切に対応し，資格審査等の適正化を進め，適正な執行に努めていく。</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16510</xdr:rowOff>
    </xdr:from>
    <xdr:to>
      <xdr:col>7</xdr:col>
      <xdr:colOff>15875</xdr:colOff>
      <xdr:row>55</xdr:row>
      <xdr:rowOff>138430</xdr:rowOff>
    </xdr:to>
    <xdr:cxnSp macro="">
      <xdr:nvCxnSpPr>
        <xdr:cNvPr id="186" name="直線コネクタ 185"/>
        <xdr:cNvCxnSpPr/>
      </xdr:nvCxnSpPr>
      <xdr:spPr>
        <a:xfrm>
          <a:off x="3987800" y="94462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157480</xdr:rowOff>
    </xdr:from>
    <xdr:to>
      <xdr:col>5</xdr:col>
      <xdr:colOff>549275</xdr:colOff>
      <xdr:row>55</xdr:row>
      <xdr:rowOff>16510</xdr:rowOff>
    </xdr:to>
    <xdr:cxnSp macro="">
      <xdr:nvCxnSpPr>
        <xdr:cNvPr id="189" name="直線コネクタ 188"/>
        <xdr:cNvCxnSpPr/>
      </xdr:nvCxnSpPr>
      <xdr:spPr>
        <a:xfrm>
          <a:off x="3098800" y="94157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157480</xdr:rowOff>
    </xdr:from>
    <xdr:to>
      <xdr:col>4</xdr:col>
      <xdr:colOff>346075</xdr:colOff>
      <xdr:row>54</xdr:row>
      <xdr:rowOff>165100</xdr:rowOff>
    </xdr:to>
    <xdr:cxnSp macro="">
      <xdr:nvCxnSpPr>
        <xdr:cNvPr id="192" name="直線コネクタ 191"/>
        <xdr:cNvCxnSpPr/>
      </xdr:nvCxnSpPr>
      <xdr:spPr>
        <a:xfrm flipV="1">
          <a:off x="2209800" y="9415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142240</xdr:rowOff>
    </xdr:from>
    <xdr:to>
      <xdr:col>3</xdr:col>
      <xdr:colOff>142875</xdr:colOff>
      <xdr:row>54</xdr:row>
      <xdr:rowOff>165100</xdr:rowOff>
    </xdr:to>
    <xdr:cxnSp macro="">
      <xdr:nvCxnSpPr>
        <xdr:cNvPr id="195" name="直線コネクタ 194"/>
        <xdr:cNvCxnSpPr/>
      </xdr:nvCxnSpPr>
      <xdr:spPr>
        <a:xfrm>
          <a:off x="1320800" y="94005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87630</xdr:rowOff>
    </xdr:from>
    <xdr:to>
      <xdr:col>7</xdr:col>
      <xdr:colOff>66675</xdr:colOff>
      <xdr:row>56</xdr:row>
      <xdr:rowOff>17780</xdr:rowOff>
    </xdr:to>
    <xdr:sp macro="" textlink="">
      <xdr:nvSpPr>
        <xdr:cNvPr id="205" name="円/楕円 204"/>
        <xdr:cNvSpPr/>
      </xdr:nvSpPr>
      <xdr:spPr>
        <a:xfrm>
          <a:off x="4775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59707</xdr:rowOff>
    </xdr:from>
    <xdr:ext cx="762000" cy="259045"/>
    <xdr:sp macro="" textlink="">
      <xdr:nvSpPr>
        <xdr:cNvPr id="206" name="扶助費該当値テキスト"/>
        <xdr:cNvSpPr txBox="1"/>
      </xdr:nvSpPr>
      <xdr:spPr>
        <a:xfrm>
          <a:off x="4914900" y="948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137160</xdr:rowOff>
    </xdr:from>
    <xdr:to>
      <xdr:col>5</xdr:col>
      <xdr:colOff>600075</xdr:colOff>
      <xdr:row>55</xdr:row>
      <xdr:rowOff>67310</xdr:rowOff>
    </xdr:to>
    <xdr:sp macro="" textlink="">
      <xdr:nvSpPr>
        <xdr:cNvPr id="207" name="円/楕円 206"/>
        <xdr:cNvSpPr/>
      </xdr:nvSpPr>
      <xdr:spPr>
        <a:xfrm>
          <a:off x="3937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52087</xdr:rowOff>
    </xdr:from>
    <xdr:ext cx="736600" cy="259045"/>
    <xdr:sp macro="" textlink="">
      <xdr:nvSpPr>
        <xdr:cNvPr id="208" name="テキスト ボックス 207"/>
        <xdr:cNvSpPr txBox="1"/>
      </xdr:nvSpPr>
      <xdr:spPr>
        <a:xfrm>
          <a:off x="3606800" y="9481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106680</xdr:rowOff>
    </xdr:from>
    <xdr:to>
      <xdr:col>4</xdr:col>
      <xdr:colOff>396875</xdr:colOff>
      <xdr:row>55</xdr:row>
      <xdr:rowOff>36830</xdr:rowOff>
    </xdr:to>
    <xdr:sp macro="" textlink="">
      <xdr:nvSpPr>
        <xdr:cNvPr id="209" name="円/楕円 208"/>
        <xdr:cNvSpPr/>
      </xdr:nvSpPr>
      <xdr:spPr>
        <a:xfrm>
          <a:off x="3048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47007</xdr:rowOff>
    </xdr:from>
    <xdr:ext cx="762000" cy="259045"/>
    <xdr:sp macro="" textlink="">
      <xdr:nvSpPr>
        <xdr:cNvPr id="210" name="テキスト ボックス 209"/>
        <xdr:cNvSpPr txBox="1"/>
      </xdr:nvSpPr>
      <xdr:spPr>
        <a:xfrm>
          <a:off x="2717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11" name="円/楕円 210"/>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212" name="テキスト ボックス 211"/>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91440</xdr:rowOff>
    </xdr:from>
    <xdr:to>
      <xdr:col>1</xdr:col>
      <xdr:colOff>676275</xdr:colOff>
      <xdr:row>55</xdr:row>
      <xdr:rowOff>21590</xdr:rowOff>
    </xdr:to>
    <xdr:sp macro="" textlink="">
      <xdr:nvSpPr>
        <xdr:cNvPr id="213" name="円/楕円 212"/>
        <xdr:cNvSpPr/>
      </xdr:nvSpPr>
      <xdr:spPr>
        <a:xfrm>
          <a:off x="1270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6367</xdr:rowOff>
    </xdr:from>
    <xdr:ext cx="762000" cy="259045"/>
    <xdr:sp macro="" textlink="">
      <xdr:nvSpPr>
        <xdr:cNvPr id="214" name="テキスト ボックス 213"/>
        <xdr:cNvSpPr txBox="1"/>
      </xdr:nvSpPr>
      <xdr:spPr>
        <a:xfrm>
          <a:off x="939800" y="943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a:solidFill>
                <a:schemeClr val="dk1"/>
              </a:solidFill>
              <a:effectLst/>
              <a:latin typeface="+mn-lt"/>
              <a:ea typeface="+mn-ea"/>
              <a:cs typeface="+mn-cs"/>
            </a:rPr>
            <a:t>その他に係る経常収支比率は</a:t>
          </a:r>
          <a:r>
            <a:rPr lang="ja-JP" altLang="en-US" sz="1400" b="0" i="0">
              <a:solidFill>
                <a:schemeClr val="dk1"/>
              </a:solidFill>
              <a:effectLst/>
              <a:latin typeface="+mn-lt"/>
              <a:ea typeface="+mn-ea"/>
              <a:cs typeface="+mn-cs"/>
            </a:rPr>
            <a:t>公共下水道特別</a:t>
          </a:r>
          <a:r>
            <a:rPr lang="ja-JP" altLang="en-US" sz="1400" b="0" i="0">
              <a:solidFill>
                <a:sysClr val="windowText" lastClr="000000"/>
              </a:solidFill>
              <a:effectLst/>
              <a:latin typeface="+mn-lt"/>
              <a:ea typeface="+mn-ea"/>
              <a:cs typeface="+mn-cs"/>
            </a:rPr>
            <a:t>会計繰出金</a:t>
          </a:r>
          <a:r>
            <a:rPr lang="ja-JP" altLang="ja-JP" sz="1400" b="0" i="0">
              <a:solidFill>
                <a:sysClr val="windowText" lastClr="000000"/>
              </a:solidFill>
              <a:effectLst/>
              <a:latin typeface="+mn-lt"/>
              <a:ea typeface="+mn-ea"/>
              <a:cs typeface="+mn-cs"/>
            </a:rPr>
            <a:t>の減</a:t>
          </a:r>
          <a:r>
            <a:rPr lang="ja-JP" altLang="en-US" sz="1400" b="0" i="0">
              <a:solidFill>
                <a:sysClr val="windowText" lastClr="000000"/>
              </a:solidFill>
              <a:effectLst/>
              <a:latin typeface="+mn-lt"/>
              <a:ea typeface="+mn-ea"/>
              <a:cs typeface="+mn-cs"/>
            </a:rPr>
            <a:t>のほか</a:t>
          </a:r>
          <a:r>
            <a:rPr lang="ja-JP" altLang="ja-JP" sz="1400" b="0" i="0">
              <a:solidFill>
                <a:sysClr val="windowText" lastClr="000000"/>
              </a:solidFill>
              <a:effectLst/>
              <a:latin typeface="+mn-lt"/>
              <a:ea typeface="+mn-ea"/>
              <a:cs typeface="+mn-cs"/>
            </a:rPr>
            <a:t>，</a:t>
          </a:r>
          <a:r>
            <a:rPr lang="ja-JP" altLang="en-US" sz="1400" b="0" i="0">
              <a:solidFill>
                <a:sysClr val="windowText" lastClr="000000"/>
              </a:solidFill>
              <a:effectLst/>
              <a:latin typeface="+mn-lt"/>
              <a:ea typeface="+mn-ea"/>
              <a:cs typeface="+mn-cs"/>
            </a:rPr>
            <a:t>公共施設，道路等維持補修費の減により</a:t>
          </a:r>
          <a:r>
            <a:rPr lang="ja-JP" altLang="ja-JP" sz="1400" b="0" i="0">
              <a:solidFill>
                <a:sysClr val="windowText" lastClr="000000"/>
              </a:solidFill>
              <a:effectLst/>
              <a:latin typeface="+mn-lt"/>
              <a:ea typeface="+mn-ea"/>
              <a:cs typeface="+mn-cs"/>
            </a:rPr>
            <a:t>，</a:t>
          </a:r>
          <a:r>
            <a:rPr lang="ja-JP" altLang="en-US" sz="1400" b="0" i="0">
              <a:solidFill>
                <a:sysClr val="windowText" lastClr="000000"/>
              </a:solidFill>
              <a:effectLst/>
              <a:latin typeface="+mn-lt"/>
              <a:ea typeface="+mn-ea"/>
              <a:cs typeface="+mn-cs"/>
            </a:rPr>
            <a:t>前年度と比較して</a:t>
          </a:r>
          <a:r>
            <a:rPr lang="en-US" altLang="ja-JP" sz="1400" b="0" i="0">
              <a:solidFill>
                <a:sysClr val="windowText" lastClr="000000"/>
              </a:solidFill>
              <a:effectLst/>
              <a:latin typeface="+mn-lt"/>
              <a:ea typeface="+mn-ea"/>
              <a:cs typeface="+mn-cs"/>
            </a:rPr>
            <a:t>1.6</a:t>
          </a:r>
          <a:r>
            <a:rPr lang="ja-JP" altLang="ja-JP" sz="1400" b="0" i="0">
              <a:solidFill>
                <a:sysClr val="windowText" lastClr="000000"/>
              </a:solidFill>
              <a:effectLst/>
              <a:latin typeface="+mn-lt"/>
              <a:ea typeface="+mn-ea"/>
              <a:cs typeface="+mn-cs"/>
            </a:rPr>
            <a:t>ポイント</a:t>
          </a:r>
          <a:r>
            <a:rPr lang="ja-JP" altLang="en-US" sz="1400" b="0" i="0">
              <a:solidFill>
                <a:sysClr val="windowText" lastClr="000000"/>
              </a:solidFill>
              <a:effectLst/>
              <a:latin typeface="+mn-lt"/>
              <a:ea typeface="+mn-ea"/>
              <a:cs typeface="+mn-cs"/>
            </a:rPr>
            <a:t>減</a:t>
          </a:r>
          <a:r>
            <a:rPr lang="ja-JP" altLang="ja-JP" sz="1400" b="0" i="0">
              <a:solidFill>
                <a:sysClr val="windowText" lastClr="000000"/>
              </a:solidFill>
              <a:effectLst/>
              <a:latin typeface="+mn-lt"/>
              <a:ea typeface="+mn-ea"/>
              <a:cs typeface="+mn-cs"/>
            </a:rPr>
            <a:t>となり</a:t>
          </a:r>
          <a:r>
            <a:rPr lang="ja-JP" altLang="en-US" sz="1400" b="0" i="0">
              <a:solidFill>
                <a:sysClr val="windowText" lastClr="000000"/>
              </a:solidFill>
              <a:effectLst/>
              <a:latin typeface="+mn-lt"/>
              <a:ea typeface="+mn-ea"/>
              <a:cs typeface="+mn-cs"/>
            </a:rPr>
            <a:t>，</a:t>
          </a:r>
          <a:r>
            <a:rPr lang="ja-JP" altLang="ja-JP" sz="1400" b="0" i="0">
              <a:solidFill>
                <a:sysClr val="windowText" lastClr="000000"/>
              </a:solidFill>
              <a:effectLst/>
              <a:latin typeface="+mn-lt"/>
              <a:ea typeface="+mn-ea"/>
              <a:cs typeface="+mn-cs"/>
            </a:rPr>
            <a:t>類似団体平均</a:t>
          </a:r>
          <a:r>
            <a:rPr lang="ja-JP" altLang="en-US" sz="1400" b="0" i="0">
              <a:solidFill>
                <a:sysClr val="windowText" lastClr="000000"/>
              </a:solidFill>
              <a:effectLst/>
              <a:latin typeface="+mn-lt"/>
              <a:ea typeface="+mn-ea"/>
              <a:cs typeface="+mn-cs"/>
            </a:rPr>
            <a:t>と比較しても</a:t>
          </a:r>
          <a:r>
            <a:rPr lang="ja-JP" altLang="ja-JP" sz="1400" b="0" i="0">
              <a:solidFill>
                <a:sysClr val="windowText" lastClr="000000"/>
              </a:solidFill>
              <a:effectLst/>
              <a:latin typeface="+mn-lt"/>
              <a:ea typeface="+mn-ea"/>
              <a:cs typeface="+mn-cs"/>
            </a:rPr>
            <a:t>，</a:t>
          </a:r>
          <a:r>
            <a:rPr lang="en-US" altLang="ja-JP" sz="1400" b="0" i="0">
              <a:solidFill>
                <a:sysClr val="windowText" lastClr="000000"/>
              </a:solidFill>
              <a:effectLst/>
              <a:latin typeface="+mn-lt"/>
              <a:ea typeface="+mn-ea"/>
              <a:cs typeface="+mn-cs"/>
            </a:rPr>
            <a:t>0.4</a:t>
          </a:r>
          <a:r>
            <a:rPr lang="ja-JP" altLang="en-US" sz="1400" b="0" i="0">
              <a:solidFill>
                <a:sysClr val="windowText" lastClr="000000"/>
              </a:solidFill>
              <a:effectLst/>
              <a:latin typeface="+mn-lt"/>
              <a:ea typeface="+mn-ea"/>
              <a:cs typeface="+mn-cs"/>
            </a:rPr>
            <a:t>ポイント下回る</a:t>
          </a:r>
          <a:r>
            <a:rPr lang="ja-JP" altLang="ja-JP" sz="1400" b="0" i="0">
              <a:solidFill>
                <a:sysClr val="windowText" lastClr="000000"/>
              </a:solidFill>
              <a:effectLst/>
              <a:latin typeface="+mn-lt"/>
              <a:ea typeface="+mn-ea"/>
              <a:cs typeface="+mn-cs"/>
            </a:rPr>
            <a:t>結果となった。</a:t>
          </a:r>
          <a:r>
            <a:rPr lang="ja-JP" altLang="en-US" sz="1400" b="0" i="0">
              <a:solidFill>
                <a:sysClr val="windowText" lastClr="000000"/>
              </a:solidFill>
              <a:effectLst/>
              <a:latin typeface="+mn-lt"/>
              <a:ea typeface="+mn-ea"/>
              <a:cs typeface="+mn-cs"/>
            </a:rPr>
            <a:t>今後</a:t>
          </a:r>
          <a:r>
            <a:rPr lang="ja-JP" altLang="ja-JP" sz="1400" b="0" i="0">
              <a:solidFill>
                <a:sysClr val="windowText" lastClr="000000"/>
              </a:solidFill>
              <a:effectLst/>
              <a:latin typeface="+mn-lt"/>
              <a:ea typeface="+mn-ea"/>
              <a:cs typeface="+mn-cs"/>
            </a:rPr>
            <a:t>，</a:t>
          </a:r>
          <a:r>
            <a:rPr lang="ja-JP" altLang="en-US" sz="1400" b="0" i="0">
              <a:solidFill>
                <a:sysClr val="windowText" lastClr="000000"/>
              </a:solidFill>
              <a:effectLst/>
              <a:latin typeface="+mn-lt"/>
              <a:ea typeface="+mn-ea"/>
              <a:cs typeface="+mn-cs"/>
            </a:rPr>
            <a:t>維持補修費については，</a:t>
          </a:r>
          <a:r>
            <a:rPr lang="ja-JP" altLang="ja-JP" sz="1400" b="0" i="0">
              <a:solidFill>
                <a:sysClr val="windowText" lastClr="000000"/>
              </a:solidFill>
              <a:effectLst/>
              <a:latin typeface="+mn-lt"/>
              <a:ea typeface="+mn-ea"/>
              <a:cs typeface="+mn-cs"/>
            </a:rPr>
            <a:t>公共施設</a:t>
          </a:r>
          <a:r>
            <a:rPr lang="ja-JP" altLang="ja-JP" sz="1400" b="0" i="0">
              <a:solidFill>
                <a:schemeClr val="dk1"/>
              </a:solidFill>
              <a:effectLst/>
              <a:latin typeface="+mn-lt"/>
              <a:ea typeface="+mn-ea"/>
              <a:cs typeface="+mn-cs"/>
            </a:rPr>
            <a:t>等総合管理計画の策定に合わせ適正化に努める。</a:t>
          </a:r>
          <a:endParaRPr lang="ja-JP" altLang="ja-JP" sz="18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100330</xdr:rowOff>
    </xdr:to>
    <xdr:cxnSp macro="">
      <xdr:nvCxnSpPr>
        <xdr:cNvPr id="247" name="直線コネクタ 246"/>
        <xdr:cNvCxnSpPr/>
      </xdr:nvCxnSpPr>
      <xdr:spPr>
        <a:xfrm flipV="1">
          <a:off x="15671800" y="97510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165100</xdr:rowOff>
    </xdr:from>
    <xdr:to>
      <xdr:col>22</xdr:col>
      <xdr:colOff>565150</xdr:colOff>
      <xdr:row>57</xdr:row>
      <xdr:rowOff>100330</xdr:rowOff>
    </xdr:to>
    <xdr:cxnSp macro="">
      <xdr:nvCxnSpPr>
        <xdr:cNvPr id="250" name="直線コネクタ 249"/>
        <xdr:cNvCxnSpPr/>
      </xdr:nvCxnSpPr>
      <xdr:spPr>
        <a:xfrm>
          <a:off x="14782800" y="97663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119380</xdr:rowOff>
    </xdr:from>
    <xdr:to>
      <xdr:col>21</xdr:col>
      <xdr:colOff>361950</xdr:colOff>
      <xdr:row>56</xdr:row>
      <xdr:rowOff>165100</xdr:rowOff>
    </xdr:to>
    <xdr:cxnSp macro="">
      <xdr:nvCxnSpPr>
        <xdr:cNvPr id="253" name="直線コネクタ 252"/>
        <xdr:cNvCxnSpPr/>
      </xdr:nvCxnSpPr>
      <xdr:spPr>
        <a:xfrm>
          <a:off x="13893800" y="9720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119380</xdr:rowOff>
    </xdr:from>
    <xdr:to>
      <xdr:col>20</xdr:col>
      <xdr:colOff>158750</xdr:colOff>
      <xdr:row>57</xdr:row>
      <xdr:rowOff>1270</xdr:rowOff>
    </xdr:to>
    <xdr:cxnSp macro="">
      <xdr:nvCxnSpPr>
        <xdr:cNvPr id="256" name="直線コネクタ 255"/>
        <xdr:cNvCxnSpPr/>
      </xdr:nvCxnSpPr>
      <xdr:spPr>
        <a:xfrm flipV="1">
          <a:off x="13004800" y="97205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6" name="円/楕円 265"/>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7"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49530</xdr:rowOff>
    </xdr:from>
    <xdr:to>
      <xdr:col>22</xdr:col>
      <xdr:colOff>615950</xdr:colOff>
      <xdr:row>57</xdr:row>
      <xdr:rowOff>151130</xdr:rowOff>
    </xdr:to>
    <xdr:sp macro="" textlink="">
      <xdr:nvSpPr>
        <xdr:cNvPr id="268" name="円/楕円 267"/>
        <xdr:cNvSpPr/>
      </xdr:nvSpPr>
      <xdr:spPr>
        <a:xfrm>
          <a:off x="15621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135907</xdr:rowOff>
    </xdr:from>
    <xdr:ext cx="736600" cy="259045"/>
    <xdr:sp macro="" textlink="">
      <xdr:nvSpPr>
        <xdr:cNvPr id="269" name="テキスト ボックス 268"/>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114300</xdr:rowOff>
    </xdr:from>
    <xdr:to>
      <xdr:col>21</xdr:col>
      <xdr:colOff>412750</xdr:colOff>
      <xdr:row>57</xdr:row>
      <xdr:rowOff>44450</xdr:rowOff>
    </xdr:to>
    <xdr:sp macro="" textlink="">
      <xdr:nvSpPr>
        <xdr:cNvPr id="270" name="円/楕円 269"/>
        <xdr:cNvSpPr/>
      </xdr:nvSpPr>
      <xdr:spPr>
        <a:xfrm>
          <a:off x="14732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71" name="テキスト ボックス 270"/>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68580</xdr:rowOff>
    </xdr:from>
    <xdr:to>
      <xdr:col>20</xdr:col>
      <xdr:colOff>209550</xdr:colOff>
      <xdr:row>56</xdr:row>
      <xdr:rowOff>170180</xdr:rowOff>
    </xdr:to>
    <xdr:sp macro="" textlink="">
      <xdr:nvSpPr>
        <xdr:cNvPr id="272" name="円/楕円 271"/>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8907</xdr:rowOff>
    </xdr:from>
    <xdr:ext cx="762000" cy="259045"/>
    <xdr:sp macro="" textlink="">
      <xdr:nvSpPr>
        <xdr:cNvPr id="273" name="テキスト ボックス 272"/>
        <xdr:cNvSpPr txBox="1"/>
      </xdr:nvSpPr>
      <xdr:spPr>
        <a:xfrm>
          <a:off x="13512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74" name="円/楕円 273"/>
        <xdr:cNvSpPr/>
      </xdr:nvSpPr>
      <xdr:spPr>
        <a:xfrm>
          <a:off x="12954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36847</xdr:rowOff>
    </xdr:from>
    <xdr:ext cx="762000" cy="259045"/>
    <xdr:sp macro="" textlink="">
      <xdr:nvSpPr>
        <xdr:cNvPr id="275" name="テキスト ボックス 274"/>
        <xdr:cNvSpPr txBox="1"/>
      </xdr:nvSpPr>
      <xdr:spPr>
        <a:xfrm>
          <a:off x="12623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一部事務組合への負担金は増加しているものの，前年度と比較して</a:t>
          </a:r>
          <a:r>
            <a:rPr kumimoji="1" lang="en-US" altLang="ja-JP" sz="1400">
              <a:latin typeface="ＭＳ Ｐゴシック"/>
            </a:rPr>
            <a:t>0.5</a:t>
          </a:r>
          <a:r>
            <a:rPr kumimoji="1" lang="ja-JP" altLang="en-US" sz="1400">
              <a:latin typeface="ＭＳ Ｐゴシック"/>
            </a:rPr>
            <a:t>ポイント減，類似団体平均と比較して</a:t>
          </a:r>
          <a:r>
            <a:rPr kumimoji="1" lang="en-US" altLang="ja-JP" sz="1400">
              <a:latin typeface="ＭＳ Ｐゴシック"/>
            </a:rPr>
            <a:t>0.1</a:t>
          </a:r>
          <a:r>
            <a:rPr kumimoji="1" lang="ja-JP" altLang="en-US" sz="1400">
              <a:latin typeface="ＭＳ Ｐゴシック"/>
            </a:rPr>
            <a:t>ポイント減となっている。今後も各種団体への補助金については，第三者を交えた審議会の審査等を踏まえ適正化に努める。</a:t>
          </a:r>
        </a:p>
        <a:p>
          <a:endParaRPr kumimoji="1" lang="ja-JP" altLang="en-US" sz="16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21844</xdr:rowOff>
    </xdr:from>
    <xdr:to>
      <xdr:col>24</xdr:col>
      <xdr:colOff>31750</xdr:colOff>
      <xdr:row>36</xdr:row>
      <xdr:rowOff>44704</xdr:rowOff>
    </xdr:to>
    <xdr:cxnSp macro="">
      <xdr:nvCxnSpPr>
        <xdr:cNvPr id="305" name="直線コネクタ 304"/>
        <xdr:cNvCxnSpPr/>
      </xdr:nvCxnSpPr>
      <xdr:spPr>
        <a:xfrm flipV="1">
          <a:off x="15671800" y="61940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44704</xdr:rowOff>
    </xdr:from>
    <xdr:to>
      <xdr:col>22</xdr:col>
      <xdr:colOff>565150</xdr:colOff>
      <xdr:row>36</xdr:row>
      <xdr:rowOff>99568</xdr:rowOff>
    </xdr:to>
    <xdr:cxnSp macro="">
      <xdr:nvCxnSpPr>
        <xdr:cNvPr id="308" name="直線コネクタ 307"/>
        <xdr:cNvCxnSpPr/>
      </xdr:nvCxnSpPr>
      <xdr:spPr>
        <a:xfrm flipV="1">
          <a:off x="14782800" y="621690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99568</xdr:rowOff>
    </xdr:from>
    <xdr:to>
      <xdr:col>21</xdr:col>
      <xdr:colOff>361950</xdr:colOff>
      <xdr:row>36</xdr:row>
      <xdr:rowOff>154432</xdr:rowOff>
    </xdr:to>
    <xdr:cxnSp macro="">
      <xdr:nvCxnSpPr>
        <xdr:cNvPr id="311" name="直線コネクタ 310"/>
        <xdr:cNvCxnSpPr/>
      </xdr:nvCxnSpPr>
      <xdr:spPr>
        <a:xfrm flipV="1">
          <a:off x="13893800" y="62717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154432</xdr:rowOff>
    </xdr:from>
    <xdr:to>
      <xdr:col>20</xdr:col>
      <xdr:colOff>158750</xdr:colOff>
      <xdr:row>37</xdr:row>
      <xdr:rowOff>10414</xdr:rowOff>
    </xdr:to>
    <xdr:cxnSp macro="">
      <xdr:nvCxnSpPr>
        <xdr:cNvPr id="314" name="直線コネクタ 313"/>
        <xdr:cNvCxnSpPr/>
      </xdr:nvCxnSpPr>
      <xdr:spPr>
        <a:xfrm flipV="1">
          <a:off x="13004800" y="63266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8" name="テキスト ボックス 317"/>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142494</xdr:rowOff>
    </xdr:from>
    <xdr:to>
      <xdr:col>24</xdr:col>
      <xdr:colOff>82550</xdr:colOff>
      <xdr:row>36</xdr:row>
      <xdr:rowOff>72644</xdr:rowOff>
    </xdr:to>
    <xdr:sp macro="" textlink="">
      <xdr:nvSpPr>
        <xdr:cNvPr id="324" name="円/楕円 323"/>
        <xdr:cNvSpPr/>
      </xdr:nvSpPr>
      <xdr:spPr>
        <a:xfrm>
          <a:off x="164592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159021</xdr:rowOff>
    </xdr:from>
    <xdr:ext cx="762000" cy="259045"/>
    <xdr:sp macro="" textlink="">
      <xdr:nvSpPr>
        <xdr:cNvPr id="325" name="補助費等該当値テキスト"/>
        <xdr:cNvSpPr txBox="1"/>
      </xdr:nvSpPr>
      <xdr:spPr>
        <a:xfrm>
          <a:off x="16598900" y="598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165354</xdr:rowOff>
    </xdr:from>
    <xdr:to>
      <xdr:col>22</xdr:col>
      <xdr:colOff>615950</xdr:colOff>
      <xdr:row>36</xdr:row>
      <xdr:rowOff>95504</xdr:rowOff>
    </xdr:to>
    <xdr:sp macro="" textlink="">
      <xdr:nvSpPr>
        <xdr:cNvPr id="326" name="円/楕円 325"/>
        <xdr:cNvSpPr/>
      </xdr:nvSpPr>
      <xdr:spPr>
        <a:xfrm>
          <a:off x="15621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80281</xdr:rowOff>
    </xdr:from>
    <xdr:ext cx="736600" cy="259045"/>
    <xdr:sp macro="" textlink="">
      <xdr:nvSpPr>
        <xdr:cNvPr id="327" name="テキスト ボックス 326"/>
        <xdr:cNvSpPr txBox="1"/>
      </xdr:nvSpPr>
      <xdr:spPr>
        <a:xfrm>
          <a:off x="15290800" y="625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48768</xdr:rowOff>
    </xdr:from>
    <xdr:to>
      <xdr:col>21</xdr:col>
      <xdr:colOff>412750</xdr:colOff>
      <xdr:row>36</xdr:row>
      <xdr:rowOff>150368</xdr:rowOff>
    </xdr:to>
    <xdr:sp macro="" textlink="">
      <xdr:nvSpPr>
        <xdr:cNvPr id="328" name="円/楕円 327"/>
        <xdr:cNvSpPr/>
      </xdr:nvSpPr>
      <xdr:spPr>
        <a:xfrm>
          <a:off x="14732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29" name="テキスト ボックス 328"/>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103632</xdr:rowOff>
    </xdr:from>
    <xdr:to>
      <xdr:col>20</xdr:col>
      <xdr:colOff>209550</xdr:colOff>
      <xdr:row>37</xdr:row>
      <xdr:rowOff>33782</xdr:rowOff>
    </xdr:to>
    <xdr:sp macro="" textlink="">
      <xdr:nvSpPr>
        <xdr:cNvPr id="330" name="円/楕円 329"/>
        <xdr:cNvSpPr/>
      </xdr:nvSpPr>
      <xdr:spPr>
        <a:xfrm>
          <a:off x="13843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31" name="テキスト ボックス 330"/>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131064</xdr:rowOff>
    </xdr:from>
    <xdr:to>
      <xdr:col>19</xdr:col>
      <xdr:colOff>6350</xdr:colOff>
      <xdr:row>37</xdr:row>
      <xdr:rowOff>61214</xdr:rowOff>
    </xdr:to>
    <xdr:sp macro="" textlink="">
      <xdr:nvSpPr>
        <xdr:cNvPr id="332" name="円/楕円 331"/>
        <xdr:cNvSpPr/>
      </xdr:nvSpPr>
      <xdr:spPr>
        <a:xfrm>
          <a:off x="12954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45991</xdr:rowOff>
    </xdr:from>
    <xdr:ext cx="762000" cy="259045"/>
    <xdr:sp macro="" textlink="">
      <xdr:nvSpPr>
        <xdr:cNvPr id="333" name="テキスト ボックス 332"/>
        <xdr:cNvSpPr txBox="1"/>
      </xdr:nvSpPr>
      <xdr:spPr>
        <a:xfrm>
          <a:off x="12623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近年の新規起債の抑制により</a:t>
          </a:r>
          <a:r>
            <a:rPr kumimoji="1" lang="ja-JP" altLang="en-US" sz="1400">
              <a:solidFill>
                <a:sysClr val="windowText" lastClr="000000"/>
              </a:solidFill>
              <a:latin typeface="ＭＳ Ｐゴシック"/>
            </a:rPr>
            <a:t>，類似団体平均と比較して</a:t>
          </a:r>
          <a:r>
            <a:rPr kumimoji="1" lang="en-US" altLang="ja-JP" sz="1400">
              <a:solidFill>
                <a:sysClr val="windowText" lastClr="000000"/>
              </a:solidFill>
              <a:latin typeface="ＭＳ Ｐゴシック"/>
            </a:rPr>
            <a:t>5</a:t>
          </a:r>
          <a:r>
            <a:rPr kumimoji="1" lang="ja-JP" altLang="en-US" sz="1400">
              <a:solidFill>
                <a:sysClr val="windowText" lastClr="000000"/>
              </a:solidFill>
              <a:latin typeface="ＭＳ Ｐゴシック"/>
            </a:rPr>
            <a:t>ポイント下回っている。将来の健全な財政運営を見据え，適正な市債管理に努める。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127000</xdr:rowOff>
    </xdr:from>
    <xdr:to>
      <xdr:col>7</xdr:col>
      <xdr:colOff>15875</xdr:colOff>
      <xdr:row>76</xdr:row>
      <xdr:rowOff>131572</xdr:rowOff>
    </xdr:to>
    <xdr:cxnSp macro="">
      <xdr:nvCxnSpPr>
        <xdr:cNvPr id="363" name="直線コネクタ 362"/>
        <xdr:cNvCxnSpPr/>
      </xdr:nvCxnSpPr>
      <xdr:spPr>
        <a:xfrm flipV="1">
          <a:off x="3987800" y="131572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76</xdr:row>
      <xdr:rowOff>131572</xdr:rowOff>
    </xdr:to>
    <xdr:cxnSp macro="">
      <xdr:nvCxnSpPr>
        <xdr:cNvPr id="366" name="直線コネクタ 365"/>
        <xdr:cNvCxnSpPr/>
      </xdr:nvCxnSpPr>
      <xdr:spPr>
        <a:xfrm>
          <a:off x="3098800" y="131572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76</xdr:row>
      <xdr:rowOff>131572</xdr:rowOff>
    </xdr:to>
    <xdr:cxnSp macro="">
      <xdr:nvCxnSpPr>
        <xdr:cNvPr id="369" name="直線コネクタ 368"/>
        <xdr:cNvCxnSpPr/>
      </xdr:nvCxnSpPr>
      <xdr:spPr>
        <a:xfrm flipV="1">
          <a:off x="2209800" y="131572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131572</xdr:rowOff>
    </xdr:from>
    <xdr:to>
      <xdr:col>3</xdr:col>
      <xdr:colOff>142875</xdr:colOff>
      <xdr:row>77</xdr:row>
      <xdr:rowOff>60706</xdr:rowOff>
    </xdr:to>
    <xdr:cxnSp macro="">
      <xdr:nvCxnSpPr>
        <xdr:cNvPr id="372" name="直線コネクタ 371"/>
        <xdr:cNvCxnSpPr/>
      </xdr:nvCxnSpPr>
      <xdr:spPr>
        <a:xfrm flipV="1">
          <a:off x="1320800" y="131617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98569</xdr:rowOff>
    </xdr:from>
    <xdr:ext cx="762000" cy="259045"/>
    <xdr:sp macro="" textlink="">
      <xdr:nvSpPr>
        <xdr:cNvPr id="376" name="テキスト ボックス 375"/>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76200</xdr:rowOff>
    </xdr:from>
    <xdr:to>
      <xdr:col>7</xdr:col>
      <xdr:colOff>66675</xdr:colOff>
      <xdr:row>77</xdr:row>
      <xdr:rowOff>6350</xdr:rowOff>
    </xdr:to>
    <xdr:sp macro="" textlink="">
      <xdr:nvSpPr>
        <xdr:cNvPr id="382" name="円/楕円 381"/>
        <xdr:cNvSpPr/>
      </xdr:nvSpPr>
      <xdr:spPr>
        <a:xfrm>
          <a:off x="47752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92727</xdr:rowOff>
    </xdr:from>
    <xdr:ext cx="762000" cy="259045"/>
    <xdr:sp macro="" textlink="">
      <xdr:nvSpPr>
        <xdr:cNvPr id="383" name="公債費該当値テキスト"/>
        <xdr:cNvSpPr txBox="1"/>
      </xdr:nvSpPr>
      <xdr:spPr>
        <a:xfrm>
          <a:off x="49149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80772</xdr:rowOff>
    </xdr:from>
    <xdr:to>
      <xdr:col>5</xdr:col>
      <xdr:colOff>600075</xdr:colOff>
      <xdr:row>77</xdr:row>
      <xdr:rowOff>10922</xdr:rowOff>
    </xdr:to>
    <xdr:sp macro="" textlink="">
      <xdr:nvSpPr>
        <xdr:cNvPr id="384" name="円/楕円 383"/>
        <xdr:cNvSpPr/>
      </xdr:nvSpPr>
      <xdr:spPr>
        <a:xfrm>
          <a:off x="3937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21099</xdr:rowOff>
    </xdr:from>
    <xdr:ext cx="736600" cy="259045"/>
    <xdr:sp macro="" textlink="">
      <xdr:nvSpPr>
        <xdr:cNvPr id="385" name="テキスト ボックス 384"/>
        <xdr:cNvSpPr txBox="1"/>
      </xdr:nvSpPr>
      <xdr:spPr>
        <a:xfrm>
          <a:off x="3606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76200</xdr:rowOff>
    </xdr:from>
    <xdr:to>
      <xdr:col>4</xdr:col>
      <xdr:colOff>396875</xdr:colOff>
      <xdr:row>77</xdr:row>
      <xdr:rowOff>6350</xdr:rowOff>
    </xdr:to>
    <xdr:sp macro="" textlink="">
      <xdr:nvSpPr>
        <xdr:cNvPr id="386" name="円/楕円 385"/>
        <xdr:cNvSpPr/>
      </xdr:nvSpPr>
      <xdr:spPr>
        <a:xfrm>
          <a:off x="3048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16527</xdr:rowOff>
    </xdr:from>
    <xdr:ext cx="762000" cy="259045"/>
    <xdr:sp macro="" textlink="">
      <xdr:nvSpPr>
        <xdr:cNvPr id="387" name="テキスト ボックス 386"/>
        <xdr:cNvSpPr txBox="1"/>
      </xdr:nvSpPr>
      <xdr:spPr>
        <a:xfrm>
          <a:off x="2717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80772</xdr:rowOff>
    </xdr:from>
    <xdr:to>
      <xdr:col>3</xdr:col>
      <xdr:colOff>193675</xdr:colOff>
      <xdr:row>77</xdr:row>
      <xdr:rowOff>10922</xdr:rowOff>
    </xdr:to>
    <xdr:sp macro="" textlink="">
      <xdr:nvSpPr>
        <xdr:cNvPr id="388" name="円/楕円 387"/>
        <xdr:cNvSpPr/>
      </xdr:nvSpPr>
      <xdr:spPr>
        <a:xfrm>
          <a:off x="2159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21099</xdr:rowOff>
    </xdr:from>
    <xdr:ext cx="762000" cy="259045"/>
    <xdr:sp macro="" textlink="">
      <xdr:nvSpPr>
        <xdr:cNvPr id="389" name="テキスト ボックス 388"/>
        <xdr:cNvSpPr txBox="1"/>
      </xdr:nvSpPr>
      <xdr:spPr>
        <a:xfrm>
          <a:off x="1828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9906</xdr:rowOff>
    </xdr:from>
    <xdr:to>
      <xdr:col>1</xdr:col>
      <xdr:colOff>676275</xdr:colOff>
      <xdr:row>77</xdr:row>
      <xdr:rowOff>111506</xdr:rowOff>
    </xdr:to>
    <xdr:sp macro="" textlink="">
      <xdr:nvSpPr>
        <xdr:cNvPr id="390" name="円/楕円 389"/>
        <xdr:cNvSpPr/>
      </xdr:nvSpPr>
      <xdr:spPr>
        <a:xfrm>
          <a:off x="1270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121683</xdr:rowOff>
    </xdr:from>
    <xdr:ext cx="762000" cy="259045"/>
    <xdr:sp macro="" textlink="">
      <xdr:nvSpPr>
        <xdr:cNvPr id="391" name="テキスト ボックス 390"/>
        <xdr:cNvSpPr txBox="1"/>
      </xdr:nvSpPr>
      <xdr:spPr>
        <a:xfrm>
          <a:off x="939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前年度と比較して，</a:t>
          </a:r>
          <a:r>
            <a:rPr kumimoji="1" lang="ja-JP" altLang="en-US" sz="1400">
              <a:solidFill>
                <a:sysClr val="windowText" lastClr="000000"/>
              </a:solidFill>
              <a:latin typeface="ＭＳ Ｐゴシック"/>
            </a:rPr>
            <a:t>人件費，補助費等及びその他は減少，物件費及び扶助費は増加している。また，臨時財政対策債の減等により経常一般財源が減少したことにより，類似団体平均と比較して</a:t>
          </a:r>
          <a:r>
            <a:rPr kumimoji="1" lang="en-US" altLang="ja-JP" sz="1400">
              <a:solidFill>
                <a:sysClr val="windowText" lastClr="000000"/>
              </a:solidFill>
              <a:latin typeface="ＭＳ Ｐゴシック"/>
            </a:rPr>
            <a:t>3.8</a:t>
          </a:r>
          <a:r>
            <a:rPr kumimoji="1" lang="ja-JP" altLang="en-US" sz="1400">
              <a:solidFill>
                <a:sysClr val="windowText" lastClr="000000"/>
              </a:solidFill>
              <a:latin typeface="ＭＳ Ｐゴシック"/>
            </a:rPr>
            <a:t>ポイント上回っている。引き続き，行政評価による既存事業の見直しを進め，改善に努める。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119380</xdr:rowOff>
    </xdr:from>
    <xdr:to>
      <xdr:col>24</xdr:col>
      <xdr:colOff>31750</xdr:colOff>
      <xdr:row>76</xdr:row>
      <xdr:rowOff>134620</xdr:rowOff>
    </xdr:to>
    <xdr:cxnSp macro="">
      <xdr:nvCxnSpPr>
        <xdr:cNvPr id="424" name="直線コネクタ 423"/>
        <xdr:cNvCxnSpPr/>
      </xdr:nvCxnSpPr>
      <xdr:spPr>
        <a:xfrm>
          <a:off x="15671800" y="131495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119380</xdr:rowOff>
    </xdr:from>
    <xdr:to>
      <xdr:col>22</xdr:col>
      <xdr:colOff>565150</xdr:colOff>
      <xdr:row>76</xdr:row>
      <xdr:rowOff>123189</xdr:rowOff>
    </xdr:to>
    <xdr:cxnSp macro="">
      <xdr:nvCxnSpPr>
        <xdr:cNvPr id="427" name="直線コネクタ 426"/>
        <xdr:cNvCxnSpPr/>
      </xdr:nvCxnSpPr>
      <xdr:spPr>
        <a:xfrm flipV="1">
          <a:off x="14782800" y="131495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123189</xdr:rowOff>
    </xdr:from>
    <xdr:to>
      <xdr:col>21</xdr:col>
      <xdr:colOff>361950</xdr:colOff>
      <xdr:row>76</xdr:row>
      <xdr:rowOff>146050</xdr:rowOff>
    </xdr:to>
    <xdr:cxnSp macro="">
      <xdr:nvCxnSpPr>
        <xdr:cNvPr id="430" name="直線コネクタ 429"/>
        <xdr:cNvCxnSpPr/>
      </xdr:nvCxnSpPr>
      <xdr:spPr>
        <a:xfrm flipV="1">
          <a:off x="13893800" y="131533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146050</xdr:rowOff>
    </xdr:from>
    <xdr:to>
      <xdr:col>20</xdr:col>
      <xdr:colOff>158750</xdr:colOff>
      <xdr:row>76</xdr:row>
      <xdr:rowOff>168911</xdr:rowOff>
    </xdr:to>
    <xdr:cxnSp macro="">
      <xdr:nvCxnSpPr>
        <xdr:cNvPr id="433" name="直線コネクタ 432"/>
        <xdr:cNvCxnSpPr/>
      </xdr:nvCxnSpPr>
      <xdr:spPr>
        <a:xfrm flipV="1">
          <a:off x="13004800" y="131762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66057</xdr:rowOff>
    </xdr:from>
    <xdr:ext cx="762000" cy="259045"/>
    <xdr:sp macro="" textlink="">
      <xdr:nvSpPr>
        <xdr:cNvPr id="437" name="テキスト ボックス 436"/>
        <xdr:cNvSpPr txBox="1"/>
      </xdr:nvSpPr>
      <xdr:spPr>
        <a:xfrm>
          <a:off x="12623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83820</xdr:rowOff>
    </xdr:from>
    <xdr:to>
      <xdr:col>24</xdr:col>
      <xdr:colOff>82550</xdr:colOff>
      <xdr:row>77</xdr:row>
      <xdr:rowOff>13970</xdr:rowOff>
    </xdr:to>
    <xdr:sp macro="" textlink="">
      <xdr:nvSpPr>
        <xdr:cNvPr id="443" name="円/楕円 442"/>
        <xdr:cNvSpPr/>
      </xdr:nvSpPr>
      <xdr:spPr>
        <a:xfrm>
          <a:off x="16459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55897</xdr:rowOff>
    </xdr:from>
    <xdr:ext cx="762000" cy="259045"/>
    <xdr:sp macro="" textlink="">
      <xdr:nvSpPr>
        <xdr:cNvPr id="444" name="公債費以外該当値テキスト"/>
        <xdr:cNvSpPr txBox="1"/>
      </xdr:nvSpPr>
      <xdr:spPr>
        <a:xfrm>
          <a:off x="165989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68580</xdr:rowOff>
    </xdr:from>
    <xdr:to>
      <xdr:col>22</xdr:col>
      <xdr:colOff>615950</xdr:colOff>
      <xdr:row>76</xdr:row>
      <xdr:rowOff>170180</xdr:rowOff>
    </xdr:to>
    <xdr:sp macro="" textlink="">
      <xdr:nvSpPr>
        <xdr:cNvPr id="445" name="円/楕円 444"/>
        <xdr:cNvSpPr/>
      </xdr:nvSpPr>
      <xdr:spPr>
        <a:xfrm>
          <a:off x="15621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154957</xdr:rowOff>
    </xdr:from>
    <xdr:ext cx="736600" cy="259045"/>
    <xdr:sp macro="" textlink="">
      <xdr:nvSpPr>
        <xdr:cNvPr id="446" name="テキスト ボックス 445"/>
        <xdr:cNvSpPr txBox="1"/>
      </xdr:nvSpPr>
      <xdr:spPr>
        <a:xfrm>
          <a:off x="15290800" y="13185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72389</xdr:rowOff>
    </xdr:from>
    <xdr:to>
      <xdr:col>21</xdr:col>
      <xdr:colOff>412750</xdr:colOff>
      <xdr:row>77</xdr:row>
      <xdr:rowOff>2539</xdr:rowOff>
    </xdr:to>
    <xdr:sp macro="" textlink="">
      <xdr:nvSpPr>
        <xdr:cNvPr id="447" name="円/楕円 446"/>
        <xdr:cNvSpPr/>
      </xdr:nvSpPr>
      <xdr:spPr>
        <a:xfrm>
          <a:off x="14732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158766</xdr:rowOff>
    </xdr:from>
    <xdr:ext cx="762000" cy="259045"/>
    <xdr:sp macro="" textlink="">
      <xdr:nvSpPr>
        <xdr:cNvPr id="448" name="テキスト ボックス 447"/>
        <xdr:cNvSpPr txBox="1"/>
      </xdr:nvSpPr>
      <xdr:spPr>
        <a:xfrm>
          <a:off x="144018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95250</xdr:rowOff>
    </xdr:from>
    <xdr:to>
      <xdr:col>20</xdr:col>
      <xdr:colOff>209550</xdr:colOff>
      <xdr:row>77</xdr:row>
      <xdr:rowOff>25400</xdr:rowOff>
    </xdr:to>
    <xdr:sp macro="" textlink="">
      <xdr:nvSpPr>
        <xdr:cNvPr id="449" name="円/楕円 448"/>
        <xdr:cNvSpPr/>
      </xdr:nvSpPr>
      <xdr:spPr>
        <a:xfrm>
          <a:off x="13843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50" name="テキスト ボックス 449"/>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118111</xdr:rowOff>
    </xdr:from>
    <xdr:to>
      <xdr:col>19</xdr:col>
      <xdr:colOff>6350</xdr:colOff>
      <xdr:row>77</xdr:row>
      <xdr:rowOff>48261</xdr:rowOff>
    </xdr:to>
    <xdr:sp macro="" textlink="">
      <xdr:nvSpPr>
        <xdr:cNvPr id="451" name="円/楕円 450"/>
        <xdr:cNvSpPr/>
      </xdr:nvSpPr>
      <xdr:spPr>
        <a:xfrm>
          <a:off x="12954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33038</xdr:rowOff>
    </xdr:from>
    <xdr:ext cx="762000" cy="259045"/>
    <xdr:sp macro="" textlink="">
      <xdr:nvSpPr>
        <xdr:cNvPr id="452" name="テキスト ボックス 451"/>
        <xdr:cNvSpPr txBox="1"/>
      </xdr:nvSpPr>
      <xdr:spPr>
        <a:xfrm>
          <a:off x="12623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茨城県鹿嶋市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34346</xdr:rowOff>
    </xdr:from>
    <xdr:to>
      <xdr:col>4</xdr:col>
      <xdr:colOff>1117600</xdr:colOff>
      <xdr:row>18</xdr:row>
      <xdr:rowOff>37498</xdr:rowOff>
    </xdr:to>
    <xdr:cxnSp macro="">
      <xdr:nvCxnSpPr>
        <xdr:cNvPr id="52" name="直線コネクタ 51"/>
        <xdr:cNvCxnSpPr/>
      </xdr:nvCxnSpPr>
      <xdr:spPr bwMode="auto">
        <a:xfrm>
          <a:off x="5003800" y="3168071"/>
          <a:ext cx="647700" cy="3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32517</xdr:rowOff>
    </xdr:from>
    <xdr:to>
      <xdr:col>4</xdr:col>
      <xdr:colOff>469900</xdr:colOff>
      <xdr:row>18</xdr:row>
      <xdr:rowOff>34346</xdr:rowOff>
    </xdr:to>
    <xdr:cxnSp macro="">
      <xdr:nvCxnSpPr>
        <xdr:cNvPr id="55" name="直線コネクタ 54"/>
        <xdr:cNvCxnSpPr/>
      </xdr:nvCxnSpPr>
      <xdr:spPr bwMode="auto">
        <a:xfrm>
          <a:off x="4305300" y="3166242"/>
          <a:ext cx="698500" cy="1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147618</xdr:rowOff>
    </xdr:from>
    <xdr:to>
      <xdr:col>3</xdr:col>
      <xdr:colOff>904875</xdr:colOff>
      <xdr:row>18</xdr:row>
      <xdr:rowOff>32517</xdr:rowOff>
    </xdr:to>
    <xdr:cxnSp macro="">
      <xdr:nvCxnSpPr>
        <xdr:cNvPr id="58" name="直線コネクタ 57"/>
        <xdr:cNvCxnSpPr/>
      </xdr:nvCxnSpPr>
      <xdr:spPr bwMode="auto">
        <a:xfrm>
          <a:off x="3606800" y="3109893"/>
          <a:ext cx="698500" cy="56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126064</xdr:rowOff>
    </xdr:from>
    <xdr:to>
      <xdr:col>3</xdr:col>
      <xdr:colOff>206375</xdr:colOff>
      <xdr:row>17</xdr:row>
      <xdr:rowOff>147618</xdr:rowOff>
    </xdr:to>
    <xdr:cxnSp macro="">
      <xdr:nvCxnSpPr>
        <xdr:cNvPr id="61" name="直線コネクタ 60"/>
        <xdr:cNvCxnSpPr/>
      </xdr:nvCxnSpPr>
      <xdr:spPr bwMode="auto">
        <a:xfrm>
          <a:off x="2908300" y="3088339"/>
          <a:ext cx="698500" cy="21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46272</xdr:rowOff>
    </xdr:from>
    <xdr:ext cx="762000" cy="259045"/>
    <xdr:sp macro="" textlink="">
      <xdr:nvSpPr>
        <xdr:cNvPr id="65" name="テキスト ボックス 64"/>
        <xdr:cNvSpPr txBox="1"/>
      </xdr:nvSpPr>
      <xdr:spPr>
        <a:xfrm>
          <a:off x="2527300" y="266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158148</xdr:rowOff>
    </xdr:from>
    <xdr:to>
      <xdr:col>5</xdr:col>
      <xdr:colOff>34925</xdr:colOff>
      <xdr:row>18</xdr:row>
      <xdr:rowOff>88298</xdr:rowOff>
    </xdr:to>
    <xdr:sp macro="" textlink="">
      <xdr:nvSpPr>
        <xdr:cNvPr id="71" name="円/楕円 70"/>
        <xdr:cNvSpPr/>
      </xdr:nvSpPr>
      <xdr:spPr bwMode="auto">
        <a:xfrm>
          <a:off x="5600700" y="3120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130225</xdr:rowOff>
    </xdr:from>
    <xdr:ext cx="762000" cy="259045"/>
    <xdr:sp macro="" textlink="">
      <xdr:nvSpPr>
        <xdr:cNvPr id="72" name="人口1人当たり決算額の推移該当値テキスト130"/>
        <xdr:cNvSpPr txBox="1"/>
      </xdr:nvSpPr>
      <xdr:spPr>
        <a:xfrm>
          <a:off x="5740400" y="309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66,898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154996</xdr:rowOff>
    </xdr:from>
    <xdr:to>
      <xdr:col>4</xdr:col>
      <xdr:colOff>520700</xdr:colOff>
      <xdr:row>18</xdr:row>
      <xdr:rowOff>85146</xdr:rowOff>
    </xdr:to>
    <xdr:sp macro="" textlink="">
      <xdr:nvSpPr>
        <xdr:cNvPr id="73" name="円/楕円 72"/>
        <xdr:cNvSpPr/>
      </xdr:nvSpPr>
      <xdr:spPr bwMode="auto">
        <a:xfrm>
          <a:off x="4953000" y="31172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69923</xdr:rowOff>
    </xdr:from>
    <xdr:ext cx="736600" cy="259045"/>
    <xdr:sp macro="" textlink="">
      <xdr:nvSpPr>
        <xdr:cNvPr id="74" name="テキスト ボックス 73"/>
        <xdr:cNvSpPr txBox="1"/>
      </xdr:nvSpPr>
      <xdr:spPr>
        <a:xfrm>
          <a:off x="4622800" y="3203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67,091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153167</xdr:rowOff>
    </xdr:from>
    <xdr:to>
      <xdr:col>3</xdr:col>
      <xdr:colOff>955675</xdr:colOff>
      <xdr:row>18</xdr:row>
      <xdr:rowOff>83317</xdr:rowOff>
    </xdr:to>
    <xdr:sp macro="" textlink="">
      <xdr:nvSpPr>
        <xdr:cNvPr id="75" name="円/楕円 74"/>
        <xdr:cNvSpPr/>
      </xdr:nvSpPr>
      <xdr:spPr bwMode="auto">
        <a:xfrm>
          <a:off x="4254500" y="3115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68094</xdr:rowOff>
    </xdr:from>
    <xdr:ext cx="762000" cy="259045"/>
    <xdr:sp macro="" textlink="">
      <xdr:nvSpPr>
        <xdr:cNvPr id="76" name="テキスト ボックス 75"/>
        <xdr:cNvSpPr txBox="1"/>
      </xdr:nvSpPr>
      <xdr:spPr>
        <a:xfrm>
          <a:off x="3924300" y="3201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67,203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96818</xdr:rowOff>
    </xdr:from>
    <xdr:to>
      <xdr:col>3</xdr:col>
      <xdr:colOff>257175</xdr:colOff>
      <xdr:row>18</xdr:row>
      <xdr:rowOff>26968</xdr:rowOff>
    </xdr:to>
    <xdr:sp macro="" textlink="">
      <xdr:nvSpPr>
        <xdr:cNvPr id="77" name="円/楕円 76"/>
        <xdr:cNvSpPr/>
      </xdr:nvSpPr>
      <xdr:spPr bwMode="auto">
        <a:xfrm>
          <a:off x="3556000" y="3059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11745</xdr:rowOff>
    </xdr:from>
    <xdr:ext cx="762000" cy="259045"/>
    <xdr:sp macro="" textlink="">
      <xdr:nvSpPr>
        <xdr:cNvPr id="78" name="テキスト ボックス 77"/>
        <xdr:cNvSpPr txBox="1"/>
      </xdr:nvSpPr>
      <xdr:spPr>
        <a:xfrm>
          <a:off x="3225800" y="3145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70,654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75264</xdr:rowOff>
    </xdr:from>
    <xdr:to>
      <xdr:col>2</xdr:col>
      <xdr:colOff>692150</xdr:colOff>
      <xdr:row>18</xdr:row>
      <xdr:rowOff>5414</xdr:rowOff>
    </xdr:to>
    <xdr:sp macro="" textlink="">
      <xdr:nvSpPr>
        <xdr:cNvPr id="79" name="円/楕円 78"/>
        <xdr:cNvSpPr/>
      </xdr:nvSpPr>
      <xdr:spPr bwMode="auto">
        <a:xfrm>
          <a:off x="2857500" y="30375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161641</xdr:rowOff>
    </xdr:from>
    <xdr:ext cx="762000" cy="259045"/>
    <xdr:sp macro="" textlink="">
      <xdr:nvSpPr>
        <xdr:cNvPr id="80" name="テキスト ボックス 79"/>
        <xdr:cNvSpPr txBox="1"/>
      </xdr:nvSpPr>
      <xdr:spPr>
        <a:xfrm>
          <a:off x="2527300" y="3123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261131</xdr:rowOff>
    </xdr:from>
    <xdr:to>
      <xdr:col>4</xdr:col>
      <xdr:colOff>1117600</xdr:colOff>
      <xdr:row>35</xdr:row>
      <xdr:rowOff>289211</xdr:rowOff>
    </xdr:to>
    <xdr:cxnSp macro="">
      <xdr:nvCxnSpPr>
        <xdr:cNvPr id="113" name="直線コネクタ 112"/>
        <xdr:cNvCxnSpPr/>
      </xdr:nvCxnSpPr>
      <xdr:spPr bwMode="auto">
        <a:xfrm>
          <a:off x="5003800" y="6871481"/>
          <a:ext cx="647700" cy="280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118828</xdr:rowOff>
    </xdr:from>
    <xdr:to>
      <xdr:col>4</xdr:col>
      <xdr:colOff>469900</xdr:colOff>
      <xdr:row>35</xdr:row>
      <xdr:rowOff>261131</xdr:rowOff>
    </xdr:to>
    <xdr:cxnSp macro="">
      <xdr:nvCxnSpPr>
        <xdr:cNvPr id="116" name="直線コネクタ 115"/>
        <xdr:cNvCxnSpPr/>
      </xdr:nvCxnSpPr>
      <xdr:spPr bwMode="auto">
        <a:xfrm>
          <a:off x="4305300" y="6386278"/>
          <a:ext cx="698500" cy="485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285189</xdr:rowOff>
    </xdr:from>
    <xdr:ext cx="736600" cy="259045"/>
    <xdr:sp macro="" textlink="">
      <xdr:nvSpPr>
        <xdr:cNvPr id="118" name="テキスト ボックス 117"/>
        <xdr:cNvSpPr txBox="1"/>
      </xdr:nvSpPr>
      <xdr:spPr>
        <a:xfrm>
          <a:off x="4622800" y="6552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118828</xdr:rowOff>
    </xdr:from>
    <xdr:to>
      <xdr:col>3</xdr:col>
      <xdr:colOff>904875</xdr:colOff>
      <xdr:row>35</xdr:row>
      <xdr:rowOff>207029</xdr:rowOff>
    </xdr:to>
    <xdr:cxnSp macro="">
      <xdr:nvCxnSpPr>
        <xdr:cNvPr id="119" name="直線コネクタ 118"/>
        <xdr:cNvCxnSpPr/>
      </xdr:nvCxnSpPr>
      <xdr:spPr bwMode="auto">
        <a:xfrm flipV="1">
          <a:off x="3606800" y="6386278"/>
          <a:ext cx="698500" cy="431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122675</xdr:rowOff>
    </xdr:from>
    <xdr:to>
      <xdr:col>3</xdr:col>
      <xdr:colOff>206375</xdr:colOff>
      <xdr:row>35</xdr:row>
      <xdr:rowOff>207029</xdr:rowOff>
    </xdr:to>
    <xdr:cxnSp macro="">
      <xdr:nvCxnSpPr>
        <xdr:cNvPr id="122" name="直線コネクタ 121"/>
        <xdr:cNvCxnSpPr/>
      </xdr:nvCxnSpPr>
      <xdr:spPr bwMode="auto">
        <a:xfrm>
          <a:off x="2908300" y="6733025"/>
          <a:ext cx="698500" cy="843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223143</xdr:rowOff>
    </xdr:from>
    <xdr:ext cx="762000" cy="259045"/>
    <xdr:sp macro="" textlink="">
      <xdr:nvSpPr>
        <xdr:cNvPr id="124" name="テキスト ボックス 123"/>
        <xdr:cNvSpPr txBox="1"/>
      </xdr:nvSpPr>
      <xdr:spPr>
        <a:xfrm>
          <a:off x="3225800" y="649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134770</xdr:rowOff>
    </xdr:from>
    <xdr:ext cx="762000" cy="259045"/>
    <xdr:sp macro="" textlink="">
      <xdr:nvSpPr>
        <xdr:cNvPr id="126" name="テキスト ボックス 125"/>
        <xdr:cNvSpPr txBox="1"/>
      </xdr:nvSpPr>
      <xdr:spPr>
        <a:xfrm>
          <a:off x="2527300" y="64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238411</xdr:rowOff>
    </xdr:from>
    <xdr:to>
      <xdr:col>5</xdr:col>
      <xdr:colOff>34925</xdr:colOff>
      <xdr:row>35</xdr:row>
      <xdr:rowOff>340011</xdr:rowOff>
    </xdr:to>
    <xdr:sp macro="" textlink="">
      <xdr:nvSpPr>
        <xdr:cNvPr id="132" name="円/楕円 131"/>
        <xdr:cNvSpPr/>
      </xdr:nvSpPr>
      <xdr:spPr bwMode="auto">
        <a:xfrm>
          <a:off x="5600700" y="6848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210488</xdr:rowOff>
    </xdr:from>
    <xdr:ext cx="762000" cy="259045"/>
    <xdr:sp macro="" textlink="">
      <xdr:nvSpPr>
        <xdr:cNvPr id="133" name="人口1人当たり決算額の推移該当値テキスト445"/>
        <xdr:cNvSpPr txBox="1"/>
      </xdr:nvSpPr>
      <xdr:spPr>
        <a:xfrm>
          <a:off x="5740400" y="6820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14,485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210331</xdr:rowOff>
    </xdr:from>
    <xdr:to>
      <xdr:col>4</xdr:col>
      <xdr:colOff>520700</xdr:colOff>
      <xdr:row>35</xdr:row>
      <xdr:rowOff>311931</xdr:rowOff>
    </xdr:to>
    <xdr:sp macro="" textlink="">
      <xdr:nvSpPr>
        <xdr:cNvPr id="134" name="円/楕円 133"/>
        <xdr:cNvSpPr/>
      </xdr:nvSpPr>
      <xdr:spPr bwMode="auto">
        <a:xfrm>
          <a:off x="4953000" y="6820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296708</xdr:rowOff>
    </xdr:from>
    <xdr:ext cx="736600" cy="259045"/>
    <xdr:sp macro="" textlink="">
      <xdr:nvSpPr>
        <xdr:cNvPr id="135" name="テキスト ボックス 134"/>
        <xdr:cNvSpPr txBox="1"/>
      </xdr:nvSpPr>
      <xdr:spPr>
        <a:xfrm>
          <a:off x="4622800" y="6907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15,959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68028</xdr:rowOff>
    </xdr:from>
    <xdr:to>
      <xdr:col>3</xdr:col>
      <xdr:colOff>955675</xdr:colOff>
      <xdr:row>34</xdr:row>
      <xdr:rowOff>169628</xdr:rowOff>
    </xdr:to>
    <xdr:sp macro="" textlink="">
      <xdr:nvSpPr>
        <xdr:cNvPr id="136" name="円/楕円 135"/>
        <xdr:cNvSpPr/>
      </xdr:nvSpPr>
      <xdr:spPr bwMode="auto">
        <a:xfrm>
          <a:off x="4254500" y="6335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179805</xdr:rowOff>
    </xdr:from>
    <xdr:ext cx="762000" cy="259045"/>
    <xdr:sp macro="" textlink="">
      <xdr:nvSpPr>
        <xdr:cNvPr id="137" name="テキスト ボックス 136"/>
        <xdr:cNvSpPr txBox="1"/>
      </xdr:nvSpPr>
      <xdr:spPr>
        <a:xfrm>
          <a:off x="3924300" y="610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41,429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156229</xdr:rowOff>
    </xdr:from>
    <xdr:to>
      <xdr:col>3</xdr:col>
      <xdr:colOff>257175</xdr:colOff>
      <xdr:row>35</xdr:row>
      <xdr:rowOff>257829</xdr:rowOff>
    </xdr:to>
    <xdr:sp macro="" textlink="">
      <xdr:nvSpPr>
        <xdr:cNvPr id="138" name="円/楕円 137"/>
        <xdr:cNvSpPr/>
      </xdr:nvSpPr>
      <xdr:spPr bwMode="auto">
        <a:xfrm>
          <a:off x="3556000" y="67665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242606</xdr:rowOff>
    </xdr:from>
    <xdr:ext cx="762000" cy="259045"/>
    <xdr:sp macro="" textlink="">
      <xdr:nvSpPr>
        <xdr:cNvPr id="139" name="テキスト ボックス 138"/>
        <xdr:cNvSpPr txBox="1"/>
      </xdr:nvSpPr>
      <xdr:spPr>
        <a:xfrm>
          <a:off x="3225800" y="6852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71875</xdr:rowOff>
    </xdr:from>
    <xdr:to>
      <xdr:col>2</xdr:col>
      <xdr:colOff>692150</xdr:colOff>
      <xdr:row>35</xdr:row>
      <xdr:rowOff>173475</xdr:rowOff>
    </xdr:to>
    <xdr:sp macro="" textlink="">
      <xdr:nvSpPr>
        <xdr:cNvPr id="140" name="円/楕円 139"/>
        <xdr:cNvSpPr/>
      </xdr:nvSpPr>
      <xdr:spPr bwMode="auto">
        <a:xfrm>
          <a:off x="2857500" y="6682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158252</xdr:rowOff>
    </xdr:from>
    <xdr:ext cx="762000" cy="259045"/>
    <xdr:sp macro="" textlink="">
      <xdr:nvSpPr>
        <xdr:cNvPr id="141" name="テキスト ボックス 140"/>
        <xdr:cNvSpPr txBox="1"/>
      </xdr:nvSpPr>
      <xdr:spPr>
        <a:xfrm>
          <a:off x="2527300" y="6768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23,227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平</a:t>
          </a:r>
          <a:r>
            <a:rPr kumimoji="1" lang="ja-JP" altLang="en-US" sz="1200">
              <a:solidFill>
                <a:schemeClr val="dk1"/>
              </a:solidFill>
              <a:effectLst/>
              <a:latin typeface="+mn-lt"/>
              <a:ea typeface="+mn-ea"/>
              <a:cs typeface="+mn-cs"/>
            </a:rPr>
            <a:t>成２６</a:t>
          </a:r>
          <a:r>
            <a:rPr kumimoji="1" lang="ja-JP" altLang="ja-JP" sz="1200">
              <a:solidFill>
                <a:schemeClr val="dk1"/>
              </a:solidFill>
              <a:effectLst/>
              <a:latin typeface="+mn-lt"/>
              <a:ea typeface="+mn-ea"/>
              <a:cs typeface="+mn-cs"/>
            </a:rPr>
            <a:t>年度に標準財政規模が</a:t>
          </a:r>
          <a:r>
            <a:rPr kumimoji="1" lang="ja-JP" altLang="en-US" sz="1200">
              <a:solidFill>
                <a:schemeClr val="dk1"/>
              </a:solidFill>
              <a:effectLst/>
              <a:latin typeface="+mn-lt"/>
              <a:ea typeface="+mn-ea"/>
              <a:cs typeface="+mn-cs"/>
            </a:rPr>
            <a:t>減少しているものの</a:t>
          </a:r>
          <a:r>
            <a:rPr kumimoji="1" lang="ja-JP" altLang="ja-JP" sz="1200">
              <a:solidFill>
                <a:srgbClr val="FF0000"/>
              </a:solidFill>
              <a:effectLst/>
              <a:latin typeface="+mn-lt"/>
              <a:ea typeface="+mn-ea"/>
              <a:cs typeface="+mn-cs"/>
            </a:rPr>
            <a:t>，</a:t>
          </a:r>
          <a:r>
            <a:rPr kumimoji="1" lang="ja-JP" altLang="en-US" sz="1200">
              <a:solidFill>
                <a:sysClr val="windowText" lastClr="000000"/>
              </a:solidFill>
              <a:effectLst/>
              <a:latin typeface="+mn-lt"/>
              <a:ea typeface="+mn-ea"/>
              <a:cs typeface="+mn-cs"/>
            </a:rPr>
            <a:t>施設老朽化対策に多額の予算が必要となっており，</a:t>
          </a:r>
          <a:r>
            <a:rPr kumimoji="1" lang="ja-JP" altLang="ja-JP" sz="1200">
              <a:solidFill>
                <a:sysClr val="windowText" lastClr="000000"/>
              </a:solidFill>
              <a:effectLst/>
              <a:latin typeface="+mn-lt"/>
              <a:ea typeface="+mn-ea"/>
              <a:cs typeface="+mn-cs"/>
            </a:rPr>
            <a:t>財源調整のため財政調整基金残高が減少</a:t>
          </a:r>
          <a:r>
            <a:rPr kumimoji="1" lang="ja-JP" altLang="ja-JP" sz="1200">
              <a:solidFill>
                <a:schemeClr val="dk1"/>
              </a:solidFill>
              <a:effectLst/>
              <a:latin typeface="+mn-lt"/>
              <a:ea typeface="+mn-ea"/>
              <a:cs typeface="+mn-cs"/>
            </a:rPr>
            <a:t>したことで，財政規模に対する基金残高の比率が減少している。</a:t>
          </a:r>
          <a:endParaRPr lang="ja-JP" altLang="ja-JP" sz="1600">
            <a:effectLst/>
          </a:endParaRPr>
        </a:p>
        <a:p>
          <a:r>
            <a:rPr kumimoji="1" lang="ja-JP" altLang="ja-JP" sz="1200">
              <a:solidFill>
                <a:sysClr val="windowText" lastClr="000000"/>
              </a:solidFill>
              <a:effectLst/>
              <a:latin typeface="+mn-lt"/>
              <a:ea typeface="+mn-ea"/>
              <a:cs typeface="+mn-cs"/>
            </a:rPr>
            <a:t>実質収支額の比率は，</a:t>
          </a:r>
          <a:r>
            <a:rPr kumimoji="1" lang="ja-JP" altLang="en-US" sz="1200">
              <a:solidFill>
                <a:sysClr val="windowText" lastClr="000000"/>
              </a:solidFill>
              <a:effectLst/>
              <a:latin typeface="+mn-lt"/>
              <a:ea typeface="+mn-ea"/>
              <a:cs typeface="+mn-cs"/>
            </a:rPr>
            <a:t>復興交付金事業等に係る翌年度繰越財源が大幅に減少したことにより，２．９５ポイント増加している。</a:t>
          </a:r>
          <a:r>
            <a:rPr kumimoji="1" lang="ja-JP" altLang="ja-JP" sz="1200">
              <a:solidFill>
                <a:sysClr val="windowText" lastClr="000000"/>
              </a:solidFill>
              <a:effectLst/>
              <a:latin typeface="+mn-lt"/>
              <a:ea typeface="+mn-ea"/>
              <a:cs typeface="+mn-cs"/>
            </a:rPr>
            <a:t>実質単年度収支の比率は，</a:t>
          </a:r>
          <a:r>
            <a:rPr kumimoji="1" lang="ja-JP" altLang="en-US" sz="1200">
              <a:solidFill>
                <a:sysClr val="windowText" lastClr="000000"/>
              </a:solidFill>
              <a:effectLst/>
              <a:latin typeface="+mn-lt"/>
              <a:ea typeface="+mn-ea"/>
              <a:cs typeface="+mn-cs"/>
            </a:rPr>
            <a:t>実質収支が増加したことや前年度実質収支が減少したことによる単年度収支の増，また，財源調整基金取崩額の減により，１０．８７ポイント増加した。</a:t>
          </a:r>
          <a:r>
            <a:rPr kumimoji="1" lang="ja-JP" altLang="ja-JP" sz="1200">
              <a:solidFill>
                <a:sysClr val="windowText" lastClr="000000"/>
              </a:solidFill>
              <a:effectLst/>
              <a:latin typeface="+mn-lt"/>
              <a:ea typeface="+mn-ea"/>
              <a:cs typeface="+mn-cs"/>
            </a:rPr>
            <a:t>引き続き適正な予算執行に努める。</a:t>
          </a:r>
          <a:endParaRPr lang="ja-JP" altLang="ja-JP" sz="16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連結実質赤字比率の算定を始めた平成</a:t>
          </a:r>
          <a:r>
            <a:rPr kumimoji="1" lang="en-US" altLang="ja-JP" sz="1400">
              <a:solidFill>
                <a:schemeClr val="dk1"/>
              </a:solidFill>
              <a:effectLst/>
              <a:latin typeface="+mn-lt"/>
              <a:ea typeface="+mn-ea"/>
              <a:cs typeface="+mn-cs"/>
            </a:rPr>
            <a:t>20</a:t>
          </a:r>
          <a:r>
            <a:rPr kumimoji="1" lang="ja-JP" altLang="ja-JP" sz="1400">
              <a:solidFill>
                <a:schemeClr val="dk1"/>
              </a:solidFill>
              <a:effectLst/>
              <a:latin typeface="+mn-lt"/>
              <a:ea typeface="+mn-ea"/>
              <a:cs typeface="+mn-cs"/>
            </a:rPr>
            <a:t>年度（平成</a:t>
          </a:r>
          <a:r>
            <a:rPr kumimoji="1" lang="en-US" altLang="ja-JP" sz="1400">
              <a:solidFill>
                <a:schemeClr val="dk1"/>
              </a:solidFill>
              <a:effectLst/>
              <a:latin typeface="+mn-lt"/>
              <a:ea typeface="+mn-ea"/>
              <a:cs typeface="+mn-cs"/>
            </a:rPr>
            <a:t>19</a:t>
          </a:r>
          <a:r>
            <a:rPr kumimoji="1" lang="ja-JP" altLang="ja-JP" sz="1400">
              <a:solidFill>
                <a:schemeClr val="dk1"/>
              </a:solidFill>
              <a:effectLst/>
              <a:latin typeface="+mn-lt"/>
              <a:ea typeface="+mn-ea"/>
              <a:cs typeface="+mn-cs"/>
            </a:rPr>
            <a:t>年度決算）以降，一般会計及び特別会計に赤字は生じていない。</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400">
              <a:solidFill>
                <a:schemeClr val="dk1"/>
              </a:solidFill>
              <a:effectLst/>
              <a:latin typeface="+mn-lt"/>
              <a:ea typeface="+mn-ea"/>
              <a:cs typeface="+mn-cs"/>
            </a:rPr>
            <a:t>近年の新規起債抑制などにより元利償還金の額は減少傾向にある。</a:t>
          </a:r>
          <a:endParaRPr lang="ja-JP" altLang="ja-JP" sz="1400">
            <a:effectLst/>
          </a:endParaRPr>
        </a:p>
        <a:p>
          <a:pPr eaLnBrk="1" fontAlgn="auto" latinLnBrk="0" hangingPunct="1"/>
          <a:r>
            <a:rPr kumimoji="1" lang="ja-JP" altLang="ja-JP" sz="1400">
              <a:solidFill>
                <a:schemeClr val="dk1"/>
              </a:solidFill>
              <a:effectLst/>
              <a:latin typeface="+mn-lt"/>
              <a:ea typeface="+mn-ea"/>
              <a:cs typeface="+mn-cs"/>
            </a:rPr>
            <a:t>算入公債費等については，災害復旧費等に係る基準財政需要額の</a:t>
          </a:r>
          <a:r>
            <a:rPr kumimoji="1" lang="ja-JP" altLang="en-US" sz="1400">
              <a:solidFill>
                <a:schemeClr val="dk1"/>
              </a:solidFill>
              <a:effectLst/>
              <a:latin typeface="+mn-lt"/>
              <a:ea typeface="+mn-ea"/>
              <a:cs typeface="+mn-cs"/>
            </a:rPr>
            <a:t>減</a:t>
          </a:r>
          <a:r>
            <a:rPr kumimoji="1" lang="ja-JP" altLang="ja-JP" sz="1400">
              <a:solidFill>
                <a:schemeClr val="dk1"/>
              </a:solidFill>
              <a:effectLst/>
              <a:latin typeface="+mn-lt"/>
              <a:ea typeface="+mn-ea"/>
              <a:cs typeface="+mn-cs"/>
            </a:rPr>
            <a:t>により</a:t>
          </a:r>
          <a:r>
            <a:rPr kumimoji="1" lang="ja-JP" altLang="en-US" sz="1400">
              <a:solidFill>
                <a:schemeClr val="dk1"/>
              </a:solidFill>
              <a:effectLst/>
              <a:latin typeface="+mn-lt"/>
              <a:ea typeface="+mn-ea"/>
              <a:cs typeface="+mn-cs"/>
            </a:rPr>
            <a:t>減少</a:t>
          </a:r>
          <a:r>
            <a:rPr kumimoji="1" lang="ja-JP" altLang="ja-JP" sz="1400">
              <a:solidFill>
                <a:schemeClr val="dk1"/>
              </a:solidFill>
              <a:effectLst/>
              <a:latin typeface="+mn-lt"/>
              <a:ea typeface="+mn-ea"/>
              <a:cs typeface="+mn-cs"/>
            </a:rPr>
            <a:t>した。</a:t>
          </a:r>
          <a:endParaRPr lang="ja-JP" altLang="ja-JP" sz="1400">
            <a:effectLst/>
          </a:endParaRPr>
        </a:p>
        <a:p>
          <a:r>
            <a:rPr kumimoji="1" lang="ja-JP" altLang="ja-JP" sz="1400">
              <a:solidFill>
                <a:schemeClr val="dk1"/>
              </a:solidFill>
              <a:effectLst/>
              <a:latin typeface="+mn-lt"/>
              <a:ea typeface="+mn-ea"/>
              <a:cs typeface="+mn-cs"/>
            </a:rPr>
            <a:t>また，平成</a:t>
          </a:r>
          <a:r>
            <a:rPr kumimoji="1" lang="en-US" altLang="ja-JP" sz="1400">
              <a:solidFill>
                <a:schemeClr val="dk1"/>
              </a:solidFill>
              <a:effectLst/>
              <a:latin typeface="+mn-lt"/>
              <a:ea typeface="+mn-ea"/>
              <a:cs typeface="+mn-cs"/>
            </a:rPr>
            <a:t>25</a:t>
          </a:r>
          <a:r>
            <a:rPr kumimoji="1" lang="ja-JP" altLang="ja-JP" sz="1400">
              <a:solidFill>
                <a:schemeClr val="dk1"/>
              </a:solidFill>
              <a:effectLst/>
              <a:latin typeface="+mn-lt"/>
              <a:ea typeface="+mn-ea"/>
              <a:cs typeface="+mn-cs"/>
            </a:rPr>
            <a:t>年度に</a:t>
          </a:r>
          <a:r>
            <a:rPr kumimoji="1" lang="ja-JP" altLang="en-US" sz="1400">
              <a:solidFill>
                <a:schemeClr val="dk1"/>
              </a:solidFill>
              <a:effectLst/>
              <a:latin typeface="+mn-lt"/>
              <a:ea typeface="+mn-ea"/>
              <a:cs typeface="+mn-cs"/>
            </a:rPr>
            <a:t>引き続き，</a:t>
          </a:r>
          <a:r>
            <a:rPr kumimoji="1" lang="ja-JP" altLang="ja-JP" sz="1400">
              <a:solidFill>
                <a:schemeClr val="dk1"/>
              </a:solidFill>
              <a:effectLst/>
              <a:latin typeface="+mn-lt"/>
              <a:ea typeface="+mn-ea"/>
              <a:cs typeface="+mn-cs"/>
            </a:rPr>
            <a:t>公営企業債の元利償還金に対する繰入金が平成</a:t>
          </a:r>
          <a:r>
            <a:rPr kumimoji="1" lang="en-US" altLang="ja-JP" sz="1400">
              <a:solidFill>
                <a:schemeClr val="dk1"/>
              </a:solidFill>
              <a:effectLst/>
              <a:latin typeface="+mn-lt"/>
              <a:ea typeface="+mn-ea"/>
              <a:cs typeface="+mn-cs"/>
            </a:rPr>
            <a:t>26</a:t>
          </a:r>
          <a:r>
            <a:rPr kumimoji="1" lang="ja-JP" altLang="ja-JP" sz="1400">
              <a:solidFill>
                <a:schemeClr val="dk1"/>
              </a:solidFill>
              <a:effectLst/>
              <a:latin typeface="+mn-lt"/>
              <a:ea typeface="+mn-ea"/>
              <a:cs typeface="+mn-cs"/>
            </a:rPr>
            <a:t>年度に減少したことで，実質公債費比率の分子が減少した。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公共下水道特別会計等における起債残高の減により公営企業債等繰入見込額が</a:t>
          </a:r>
          <a:r>
            <a:rPr kumimoji="1" lang="ja-JP" altLang="en-US" sz="1400">
              <a:solidFill>
                <a:schemeClr val="dk1"/>
              </a:solidFill>
              <a:effectLst/>
              <a:latin typeface="+mn-lt"/>
              <a:ea typeface="+mn-ea"/>
              <a:cs typeface="+mn-cs"/>
            </a:rPr>
            <a:t>減少している</a:t>
          </a:r>
          <a:r>
            <a:rPr kumimoji="1" lang="ja-JP" altLang="en-US" sz="1400">
              <a:solidFill>
                <a:sysClr val="windowText" lastClr="000000"/>
              </a:solidFill>
              <a:effectLst/>
              <a:latin typeface="+mn-lt"/>
              <a:ea typeface="+mn-ea"/>
              <a:cs typeface="+mn-cs"/>
            </a:rPr>
            <a:t>ものの，保育園施設整備事業や保健センター整備事業などに係る起債により地方債の現在高が増加し</a:t>
          </a:r>
          <a:r>
            <a:rPr kumimoji="1" lang="ja-JP" altLang="ja-JP" sz="1400">
              <a:solidFill>
                <a:sysClr val="windowText" lastClr="000000"/>
              </a:solidFill>
              <a:effectLst/>
              <a:latin typeface="+mn-lt"/>
              <a:ea typeface="+mn-ea"/>
              <a:cs typeface="+mn-cs"/>
            </a:rPr>
            <a:t>，一部事務組合</a:t>
          </a:r>
          <a:r>
            <a:rPr kumimoji="1" lang="ja-JP" altLang="en-US" sz="1400">
              <a:solidFill>
                <a:sysClr val="windowText" lastClr="000000"/>
              </a:solidFill>
              <a:effectLst/>
              <a:latin typeface="+mn-lt"/>
              <a:ea typeface="+mn-ea"/>
              <a:cs typeface="+mn-cs"/>
            </a:rPr>
            <a:t>市場事業分においても地方債残高が大幅に増加しており，</a:t>
          </a:r>
          <a:r>
            <a:rPr kumimoji="1" lang="ja-JP" altLang="ja-JP" sz="1400">
              <a:solidFill>
                <a:sysClr val="windowText" lastClr="000000"/>
              </a:solidFill>
              <a:effectLst/>
              <a:latin typeface="+mn-lt"/>
              <a:ea typeface="+mn-ea"/>
              <a:cs typeface="+mn-cs"/>
            </a:rPr>
            <a:t>将来負担額が</a:t>
          </a:r>
          <a:r>
            <a:rPr kumimoji="1" lang="ja-JP" altLang="en-US" sz="1400">
              <a:solidFill>
                <a:sysClr val="windowText" lastClr="000000"/>
              </a:solidFill>
              <a:effectLst/>
              <a:latin typeface="+mn-lt"/>
              <a:ea typeface="+mn-ea"/>
              <a:cs typeface="+mn-cs"/>
            </a:rPr>
            <a:t>増加</a:t>
          </a:r>
          <a:r>
            <a:rPr kumimoji="1" lang="ja-JP" altLang="ja-JP" sz="1400">
              <a:solidFill>
                <a:sysClr val="windowText" lastClr="000000"/>
              </a:solidFill>
              <a:effectLst/>
              <a:latin typeface="+mn-lt"/>
              <a:ea typeface="+mn-ea"/>
              <a:cs typeface="+mn-cs"/>
            </a:rPr>
            <a:t>し</a:t>
          </a:r>
          <a:r>
            <a:rPr kumimoji="1" lang="ja-JP" altLang="en-US" sz="1400">
              <a:solidFill>
                <a:sysClr val="windowText" lastClr="000000"/>
              </a:solidFill>
              <a:effectLst/>
              <a:latin typeface="+mn-lt"/>
              <a:ea typeface="+mn-ea"/>
              <a:cs typeface="+mn-cs"/>
            </a:rPr>
            <a:t>た。</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また，将来負担額から控除される充当可能財源等が，</a:t>
          </a:r>
          <a:r>
            <a:rPr kumimoji="1" lang="ja-JP" altLang="en-US" sz="1400">
              <a:solidFill>
                <a:sysClr val="windowText" lastClr="000000"/>
              </a:solidFill>
              <a:effectLst/>
              <a:latin typeface="+mn-lt"/>
              <a:ea typeface="+mn-ea"/>
              <a:cs typeface="+mn-cs"/>
            </a:rPr>
            <a:t>基準財政需要額算入見込額の減や，財政調整基金および公共施設整備基金の残高</a:t>
          </a:r>
          <a:r>
            <a:rPr kumimoji="1" lang="ja-JP" altLang="ja-JP" sz="1400">
              <a:solidFill>
                <a:sysClr val="windowText" lastClr="000000"/>
              </a:solidFill>
              <a:effectLst/>
              <a:latin typeface="+mn-lt"/>
              <a:ea typeface="+mn-ea"/>
              <a:cs typeface="+mn-cs"/>
            </a:rPr>
            <a:t>が</a:t>
          </a:r>
          <a:r>
            <a:rPr kumimoji="1" lang="ja-JP" altLang="en-US" sz="1400">
              <a:solidFill>
                <a:sysClr val="windowText" lastClr="000000"/>
              </a:solidFill>
              <a:effectLst/>
              <a:latin typeface="+mn-lt"/>
              <a:ea typeface="+mn-ea"/>
              <a:cs typeface="+mn-cs"/>
            </a:rPr>
            <a:t>減少</a:t>
          </a:r>
          <a:r>
            <a:rPr kumimoji="1" lang="ja-JP" altLang="ja-JP" sz="1400">
              <a:solidFill>
                <a:sysClr val="windowText" lastClr="000000"/>
              </a:solidFill>
              <a:effectLst/>
              <a:latin typeface="+mn-lt"/>
              <a:ea typeface="+mn-ea"/>
              <a:cs typeface="+mn-cs"/>
            </a:rPr>
            <a:t>したことにより</a:t>
          </a:r>
          <a:r>
            <a:rPr kumimoji="1" lang="ja-JP" altLang="en-US" sz="1400">
              <a:solidFill>
                <a:sysClr val="windowText" lastClr="000000"/>
              </a:solidFill>
              <a:effectLst/>
              <a:latin typeface="+mn-lt"/>
              <a:ea typeface="+mn-ea"/>
              <a:cs typeface="+mn-cs"/>
            </a:rPr>
            <a:t>減</a:t>
          </a:r>
          <a:r>
            <a:rPr kumimoji="1" lang="ja-JP" altLang="ja-JP" sz="1400">
              <a:solidFill>
                <a:sysClr val="windowText" lastClr="000000"/>
              </a:solidFill>
              <a:effectLst/>
              <a:latin typeface="+mn-lt"/>
              <a:ea typeface="+mn-ea"/>
              <a:cs typeface="+mn-cs"/>
            </a:rPr>
            <a:t>となり，将来負担比率の分子全体が</a:t>
          </a:r>
          <a:r>
            <a:rPr kumimoji="1" lang="ja-JP" altLang="en-US" sz="1400">
              <a:solidFill>
                <a:sysClr val="windowText" lastClr="000000"/>
              </a:solidFill>
              <a:effectLst/>
              <a:latin typeface="+mn-lt"/>
              <a:ea typeface="+mn-ea"/>
              <a:cs typeface="+mn-cs"/>
            </a:rPr>
            <a:t>増加</a:t>
          </a:r>
          <a:r>
            <a:rPr kumimoji="1" lang="ja-JP" altLang="ja-JP" sz="1400">
              <a:solidFill>
                <a:sysClr val="windowText" lastClr="000000"/>
              </a:solidFill>
              <a:effectLst/>
              <a:latin typeface="+mn-lt"/>
              <a:ea typeface="+mn-ea"/>
              <a:cs typeface="+mn-cs"/>
            </a:rPr>
            <a:t>した。</a:t>
          </a:r>
          <a:endParaRPr kumimoji="1" lang="ja-JP" altLang="en-US" sz="18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26384100</v>
      </c>
      <c r="BO4" s="349"/>
      <c r="BP4" s="349"/>
      <c r="BQ4" s="349"/>
      <c r="BR4" s="349"/>
      <c r="BS4" s="349"/>
      <c r="BT4" s="349"/>
      <c r="BU4" s="350"/>
      <c r="BV4" s="348">
        <v>27359223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7.8</v>
      </c>
      <c r="CU4" s="355"/>
      <c r="CV4" s="355"/>
      <c r="CW4" s="355"/>
      <c r="CX4" s="355"/>
      <c r="CY4" s="355"/>
      <c r="CZ4" s="355"/>
      <c r="DA4" s="356"/>
      <c r="DB4" s="354">
        <v>4.8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24807648</v>
      </c>
      <c r="BO5" s="386"/>
      <c r="BP5" s="386"/>
      <c r="BQ5" s="386"/>
      <c r="BR5" s="386"/>
      <c r="BS5" s="386"/>
      <c r="BT5" s="386"/>
      <c r="BU5" s="387"/>
      <c r="BV5" s="385">
        <v>25232246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89.7</v>
      </c>
      <c r="CU5" s="383"/>
      <c r="CV5" s="383"/>
      <c r="CW5" s="383"/>
      <c r="CX5" s="383"/>
      <c r="CY5" s="383"/>
      <c r="CZ5" s="383"/>
      <c r="DA5" s="384"/>
      <c r="DB5" s="382">
        <v>89.4</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1576452</v>
      </c>
      <c r="BO6" s="386"/>
      <c r="BP6" s="386"/>
      <c r="BQ6" s="386"/>
      <c r="BR6" s="386"/>
      <c r="BS6" s="386"/>
      <c r="BT6" s="386"/>
      <c r="BU6" s="387"/>
      <c r="BV6" s="385">
        <v>2126977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94.9</v>
      </c>
      <c r="CU6" s="423"/>
      <c r="CV6" s="423"/>
      <c r="CW6" s="423"/>
      <c r="CX6" s="423"/>
      <c r="CY6" s="423"/>
      <c r="CZ6" s="423"/>
      <c r="DA6" s="424"/>
      <c r="DB6" s="422">
        <v>96.8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512295</v>
      </c>
      <c r="BO7" s="386"/>
      <c r="BP7" s="386"/>
      <c r="BQ7" s="386"/>
      <c r="BR7" s="386"/>
      <c r="BS7" s="386"/>
      <c r="BT7" s="386"/>
      <c r="BU7" s="387"/>
      <c r="BV7" s="385">
        <v>1460178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13647933</v>
      </c>
      <c r="CU7" s="386"/>
      <c r="CV7" s="386"/>
      <c r="CW7" s="386"/>
      <c r="CX7" s="386"/>
      <c r="CY7" s="386"/>
      <c r="CZ7" s="386"/>
      <c r="DA7" s="387"/>
      <c r="DB7" s="385">
        <v>13752059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1064157</v>
      </c>
      <c r="BO8" s="386"/>
      <c r="BP8" s="386"/>
      <c r="BQ8" s="386"/>
      <c r="BR8" s="386"/>
      <c r="BS8" s="386"/>
      <c r="BT8" s="386"/>
      <c r="BU8" s="387"/>
      <c r="BV8" s="385">
        <v>666799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0.98</v>
      </c>
      <c r="CU8" s="426"/>
      <c r="CV8" s="426"/>
      <c r="CW8" s="426"/>
      <c r="CX8" s="426"/>
      <c r="CY8" s="426"/>
      <c r="CZ8" s="426"/>
      <c r="DA8" s="427"/>
      <c r="DB8" s="425">
        <v>0.98</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66093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397358</v>
      </c>
      <c r="BO9" s="386"/>
      <c r="BP9" s="386"/>
      <c r="BQ9" s="386"/>
      <c r="BR9" s="386"/>
      <c r="BS9" s="386"/>
      <c r="BT9" s="386"/>
      <c r="BU9" s="387"/>
      <c r="BV9" s="385">
        <v>-850495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10.5</v>
      </c>
      <c r="CU9" s="383"/>
      <c r="CV9" s="383"/>
      <c r="CW9" s="383"/>
      <c r="CX9" s="383"/>
      <c r="CY9" s="383"/>
      <c r="CZ9" s="383"/>
      <c r="DA9" s="384"/>
      <c r="DB9" s="382">
        <v>10.199999999999999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64435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2194</v>
      </c>
      <c r="BO10" s="386"/>
      <c r="BP10" s="386"/>
      <c r="BQ10" s="386"/>
      <c r="BR10" s="386"/>
      <c r="BS10" s="386"/>
      <c r="BT10" s="386"/>
      <c r="BU10" s="387"/>
      <c r="BV10" s="385">
        <v>1560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73</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68142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750000</v>
      </c>
      <c r="BO12" s="386"/>
      <c r="BP12" s="386"/>
      <c r="BQ12" s="386"/>
      <c r="BR12" s="386"/>
      <c r="BS12" s="386"/>
      <c r="BT12" s="386"/>
      <c r="BU12" s="387"/>
      <c r="BV12" s="385">
        <v>1000000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67301</v>
      </c>
      <c r="S13" s="467"/>
      <c r="T13" s="467"/>
      <c r="U13" s="467"/>
      <c r="V13" s="468"/>
      <c r="W13" s="401" t="s">
        <v>123</v>
      </c>
      <c r="X13" s="402"/>
      <c r="Y13" s="402"/>
      <c r="Z13" s="402"/>
      <c r="AA13" s="402"/>
      <c r="AB13" s="392"/>
      <c r="AC13" s="436">
        <v>815</v>
      </c>
      <c r="AD13" s="437"/>
      <c r="AE13" s="437"/>
      <c r="AF13" s="437"/>
      <c r="AG13" s="476"/>
      <c r="AH13" s="436">
        <v>1272</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-350448</v>
      </c>
      <c r="BO13" s="386"/>
      <c r="BP13" s="386"/>
      <c r="BQ13" s="386"/>
      <c r="BR13" s="386"/>
      <c r="BS13" s="386"/>
      <c r="BT13" s="386"/>
      <c r="BU13" s="387"/>
      <c r="BV13" s="385">
        <v>-1848862</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13.4</v>
      </c>
      <c r="CU13" s="383"/>
      <c r="CV13" s="383"/>
      <c r="CW13" s="383"/>
      <c r="CX13" s="383"/>
      <c r="CY13" s="383"/>
      <c r="CZ13" s="383"/>
      <c r="DA13" s="384"/>
      <c r="DB13" s="382">
        <v>14.2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68090</v>
      </c>
      <c r="S14" s="467"/>
      <c r="T14" s="467"/>
      <c r="U14" s="467"/>
      <c r="V14" s="468"/>
      <c r="W14" s="375"/>
      <c r="X14" s="376"/>
      <c r="Y14" s="376"/>
      <c r="Z14" s="376"/>
      <c r="AA14" s="376"/>
      <c r="AB14" s="365"/>
      <c r="AC14" s="469">
        <v>3.1</v>
      </c>
      <c r="AD14" s="470"/>
      <c r="AE14" s="470"/>
      <c r="AF14" s="470"/>
      <c r="AG14" s="471"/>
      <c r="AH14" s="469">
        <v>4.2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59.7</v>
      </c>
      <c r="CU14" s="481"/>
      <c r="CV14" s="481"/>
      <c r="CW14" s="481"/>
      <c r="CX14" s="481"/>
      <c r="CY14" s="481"/>
      <c r="CZ14" s="481"/>
      <c r="DA14" s="482"/>
      <c r="DB14" s="480">
        <v>43.2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67307</v>
      </c>
      <c r="S15" s="467"/>
      <c r="T15" s="467"/>
      <c r="U15" s="467"/>
      <c r="V15" s="468"/>
      <c r="W15" s="401" t="s">
        <v>129</v>
      </c>
      <c r="X15" s="402"/>
      <c r="Y15" s="402"/>
      <c r="Z15" s="402"/>
      <c r="AA15" s="402"/>
      <c r="AB15" s="392"/>
      <c r="AC15" s="436">
        <v>9078</v>
      </c>
      <c r="AD15" s="437"/>
      <c r="AE15" s="437"/>
      <c r="AF15" s="437"/>
      <c r="AG15" s="476"/>
      <c r="AH15" s="436">
        <v>10439</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9795658</v>
      </c>
      <c r="BO15" s="349"/>
      <c r="BP15" s="349"/>
      <c r="BQ15" s="349"/>
      <c r="BR15" s="349"/>
      <c r="BS15" s="349"/>
      <c r="BT15" s="349"/>
      <c r="BU15" s="350"/>
      <c r="BV15" s="348">
        <v>9608957</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34.4</v>
      </c>
      <c r="AD16" s="470"/>
      <c r="AE16" s="470"/>
      <c r="AF16" s="470"/>
      <c r="AG16" s="471"/>
      <c r="AH16" s="469">
        <v>34.5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9975870</v>
      </c>
      <c r="BO16" s="386"/>
      <c r="BP16" s="386"/>
      <c r="BQ16" s="386"/>
      <c r="BR16" s="386"/>
      <c r="BS16" s="386"/>
      <c r="BT16" s="386"/>
      <c r="BU16" s="387"/>
      <c r="BV16" s="385">
        <v>9785143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16487</v>
      </c>
      <c r="AD17" s="437"/>
      <c r="AE17" s="437"/>
      <c r="AF17" s="437"/>
      <c r="AG17" s="476"/>
      <c r="AH17" s="436">
        <v>18040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12713676</v>
      </c>
      <c r="BO17" s="386"/>
      <c r="BP17" s="386"/>
      <c r="BQ17" s="386"/>
      <c r="BR17" s="386"/>
      <c r="BS17" s="386"/>
      <c r="BT17" s="386"/>
      <c r="BU17" s="387"/>
      <c r="BV17" s="385">
        <v>12485117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106.02</v>
      </c>
      <c r="M18" s="498"/>
      <c r="N18" s="498"/>
      <c r="O18" s="498"/>
      <c r="P18" s="498"/>
      <c r="Q18" s="498"/>
      <c r="R18" s="499"/>
      <c r="S18" s="499"/>
      <c r="T18" s="499"/>
      <c r="U18" s="499"/>
      <c r="V18" s="500"/>
      <c r="W18" s="403"/>
      <c r="X18" s="404"/>
      <c r="Y18" s="404"/>
      <c r="Z18" s="404"/>
      <c r="AA18" s="404"/>
      <c r="AB18" s="395"/>
      <c r="AC18" s="501">
        <v>62.5</v>
      </c>
      <c r="AD18" s="502"/>
      <c r="AE18" s="502"/>
      <c r="AF18" s="502"/>
      <c r="AG18" s="503"/>
      <c r="AH18" s="501">
        <v>59.6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12291128</v>
      </c>
      <c r="BO18" s="386"/>
      <c r="BP18" s="386"/>
      <c r="BQ18" s="386"/>
      <c r="BR18" s="386"/>
      <c r="BS18" s="386"/>
      <c r="BT18" s="386"/>
      <c r="BU18" s="387"/>
      <c r="BV18" s="385">
        <v>12427426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623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16339700</v>
      </c>
      <c r="BO19" s="386"/>
      <c r="BP19" s="386"/>
      <c r="BQ19" s="386"/>
      <c r="BR19" s="386"/>
      <c r="BS19" s="386"/>
      <c r="BT19" s="386"/>
      <c r="BU19" s="387"/>
      <c r="BV19" s="385">
        <v>17139866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25199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17372449</v>
      </c>
      <c r="BO23" s="386"/>
      <c r="BP23" s="386"/>
      <c r="BQ23" s="386"/>
      <c r="BR23" s="386"/>
      <c r="BS23" s="386"/>
      <c r="BT23" s="386"/>
      <c r="BU23" s="387"/>
      <c r="BV23" s="385">
        <v>16305052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8360</v>
      </c>
      <c r="R24" s="437"/>
      <c r="S24" s="437"/>
      <c r="T24" s="437"/>
      <c r="U24" s="437"/>
      <c r="V24" s="476"/>
      <c r="W24" s="531"/>
      <c r="X24" s="519"/>
      <c r="Y24" s="520"/>
      <c r="Z24" s="435" t="s">
        <v>153</v>
      </c>
      <c r="AA24" s="415"/>
      <c r="AB24" s="415"/>
      <c r="AC24" s="415"/>
      <c r="AD24" s="415"/>
      <c r="AE24" s="415"/>
      <c r="AF24" s="415"/>
      <c r="AG24" s="416"/>
      <c r="AH24" s="436">
        <v>339</v>
      </c>
      <c r="AI24" s="437"/>
      <c r="AJ24" s="437"/>
      <c r="AK24" s="437"/>
      <c r="AL24" s="476"/>
      <c r="AM24" s="436">
        <v>1010220</v>
      </c>
      <c r="AN24" s="437"/>
      <c r="AO24" s="437"/>
      <c r="AP24" s="437"/>
      <c r="AQ24" s="437"/>
      <c r="AR24" s="476"/>
      <c r="AS24" s="436">
        <v>2980</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12659325</v>
      </c>
      <c r="BO24" s="386"/>
      <c r="BP24" s="386"/>
      <c r="BQ24" s="386"/>
      <c r="BR24" s="386"/>
      <c r="BS24" s="386"/>
      <c r="BT24" s="386"/>
      <c r="BU24" s="387"/>
      <c r="BV24" s="385">
        <v>12351728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2</v>
      </c>
      <c r="M25" s="437"/>
      <c r="N25" s="437"/>
      <c r="O25" s="437"/>
      <c r="P25" s="476"/>
      <c r="Q25" s="436">
        <v>6670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1052385</v>
      </c>
      <c r="BO25" s="349"/>
      <c r="BP25" s="349"/>
      <c r="BQ25" s="349"/>
      <c r="BR25" s="349"/>
      <c r="BS25" s="349"/>
      <c r="BT25" s="349"/>
      <c r="BU25" s="350"/>
      <c r="BV25" s="348">
        <v>1635097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6020</v>
      </c>
      <c r="R26" s="437"/>
      <c r="S26" s="437"/>
      <c r="T26" s="437"/>
      <c r="U26" s="437"/>
      <c r="V26" s="476"/>
      <c r="W26" s="531"/>
      <c r="X26" s="519"/>
      <c r="Y26" s="520"/>
      <c r="Z26" s="435" t="s">
        <v>159</v>
      </c>
      <c r="AA26" s="541"/>
      <c r="AB26" s="541"/>
      <c r="AC26" s="541"/>
      <c r="AD26" s="541"/>
      <c r="AE26" s="541"/>
      <c r="AF26" s="541"/>
      <c r="AG26" s="542"/>
      <c r="AH26" s="436">
        <v>7</v>
      </c>
      <c r="AI26" s="437"/>
      <c r="AJ26" s="437"/>
      <c r="AK26" s="437"/>
      <c r="AL26" s="476"/>
      <c r="AM26" s="436">
        <v>24794</v>
      </c>
      <c r="AN26" s="437"/>
      <c r="AO26" s="437"/>
      <c r="AP26" s="437"/>
      <c r="AQ26" s="437"/>
      <c r="AR26" s="476"/>
      <c r="AS26" s="436">
        <v>3542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3960</v>
      </c>
      <c r="R27" s="437"/>
      <c r="S27" s="437"/>
      <c r="T27" s="437"/>
      <c r="U27" s="437"/>
      <c r="V27" s="476"/>
      <c r="W27" s="531"/>
      <c r="X27" s="519"/>
      <c r="Y27" s="520"/>
      <c r="Z27" s="435" t="s">
        <v>162</v>
      </c>
      <c r="AA27" s="415"/>
      <c r="AB27" s="415"/>
      <c r="AC27" s="415"/>
      <c r="AD27" s="415"/>
      <c r="AE27" s="415"/>
      <c r="AF27" s="415"/>
      <c r="AG27" s="416"/>
      <c r="AH27" s="436">
        <v>27</v>
      </c>
      <c r="AI27" s="437"/>
      <c r="AJ27" s="437"/>
      <c r="AK27" s="437"/>
      <c r="AL27" s="476"/>
      <c r="AM27" s="436">
        <v>73737</v>
      </c>
      <c r="AN27" s="437"/>
      <c r="AO27" s="437"/>
      <c r="AP27" s="437"/>
      <c r="AQ27" s="437"/>
      <c r="AR27" s="476"/>
      <c r="AS27" s="436">
        <v>2731</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586200</v>
      </c>
      <c r="BO27" s="555"/>
      <c r="BP27" s="555"/>
      <c r="BQ27" s="555"/>
      <c r="BR27" s="555"/>
      <c r="BS27" s="555"/>
      <c r="BT27" s="555"/>
      <c r="BU27" s="556"/>
      <c r="BV27" s="554">
        <v>586101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3630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2255607</v>
      </c>
      <c r="BO28" s="349"/>
      <c r="BP28" s="349"/>
      <c r="BQ28" s="349"/>
      <c r="BR28" s="349"/>
      <c r="BS28" s="349"/>
      <c r="BT28" s="349"/>
      <c r="BU28" s="350"/>
      <c r="BV28" s="348">
        <v>2653413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20</v>
      </c>
      <c r="M29" s="437"/>
      <c r="N29" s="437"/>
      <c r="O29" s="437"/>
      <c r="P29" s="476"/>
      <c r="Q29" s="436">
        <v>3420</v>
      </c>
      <c r="R29" s="437"/>
      <c r="S29" s="437"/>
      <c r="T29" s="437"/>
      <c r="U29" s="437"/>
      <c r="V29" s="476"/>
      <c r="W29" s="532"/>
      <c r="X29" s="533"/>
      <c r="Y29" s="534"/>
      <c r="Z29" s="435" t="s">
        <v>169</v>
      </c>
      <c r="AA29" s="415"/>
      <c r="AB29" s="415"/>
      <c r="AC29" s="415"/>
      <c r="AD29" s="415"/>
      <c r="AE29" s="415"/>
      <c r="AF29" s="415"/>
      <c r="AG29" s="416"/>
      <c r="AH29" s="436">
        <v>366</v>
      </c>
      <c r="AI29" s="437"/>
      <c r="AJ29" s="437"/>
      <c r="AK29" s="437"/>
      <c r="AL29" s="476"/>
      <c r="AM29" s="436">
        <v>1083957</v>
      </c>
      <c r="AN29" s="437"/>
      <c r="AO29" s="437"/>
      <c r="AP29" s="437"/>
      <c r="AQ29" s="437"/>
      <c r="AR29" s="476"/>
      <c r="AS29" s="436">
        <v>2962</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316248</v>
      </c>
      <c r="BO29" s="386"/>
      <c r="BP29" s="386"/>
      <c r="BQ29" s="386"/>
      <c r="BR29" s="386"/>
      <c r="BS29" s="386"/>
      <c r="BT29" s="386"/>
      <c r="BU29" s="387"/>
      <c r="BV29" s="385">
        <v>315749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97.7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1542120</v>
      </c>
      <c r="BO30" s="555"/>
      <c r="BP30" s="555"/>
      <c r="BQ30" s="555"/>
      <c r="BR30" s="555"/>
      <c r="BS30" s="555"/>
      <c r="BT30" s="555"/>
      <c r="BU30" s="556"/>
      <c r="BV30" s="554">
        <v>1673922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IF('各会計、関係団体の財政状況及び健全化判断比率'!B33="","",'各会計、関係団体の財政状況及び健全化判断比率'!B33)</f>
        <v>公共下水道特別会計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茨城県市町村総合事務組合（一般会計）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21</v>
      </c>
      <c r="CP34" s="566"/>
      <c r="CQ34" s="567" t="str">
        <f>IF('各会計、関係団体の財政状況及び健全化判断比率'!BS7="","",'各会計、関係団体の財政状況及び健全化判断比率'!BS7)</f>
        <v>鹿嶋市農業公社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墓地特別会計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大野区域水道事業会計</v>
      </c>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IF('各会計、関係団体の財政状況及び健全化判断比率'!B34="","",'各会計、関係団体の財政状況及び健全化判断比率'!B34)</f>
        <v>農業集落排水特別会計</v>
      </c>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茨城県市町村総合事務組合（県民交通災害共済事業特別会計）</v>
      </c>
      <c r="BZ35" s="567"/>
      <c r="CA35" s="567"/>
      <c r="CB35" s="567"/>
      <c r="CC35" s="567"/>
      <c r="CD35" s="567"/>
      <c r="CE35" s="567"/>
      <c r="CF35" s="567"/>
      <c r="CG35" s="567"/>
      <c r="CH35" s="567"/>
      <c r="CI35" s="567"/>
      <c r="CJ35" s="567"/>
      <c r="CK35" s="567"/>
      <c r="CL35" s="567"/>
      <c r="CM35" s="567"/>
      <c r="CN35" s="165"/>
      <c r="CO35" s="566">
        <f t="shared" ref="CO35:CO43" si="3">IF(CQ35="","",CO34+1)</f>
        <v>22</v>
      </c>
      <c r="CP35" s="566"/>
      <c r="CQ35" s="567" t="str">
        <f>IF('各会計、関係団体の財政状況及び健全化判断比率'!BS8="","",'各会計、関係団体の財政状況及び健全化判断比率'!BS8)</f>
        <v>鹿嶋市文化スポーツ振興事業団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10</v>
      </c>
      <c r="BF36" s="566"/>
      <c r="BG36" s="567" t="str">
        <f>IF('各会計、関係団体の財政状況及び健全化判断比率'!B35="","",'各会計、関係団体の財政状況及び健全化判断比率'!B35)</f>
        <v>鹿島臨海都市計画事業鹿嶋市平井東部土地区画整理事業特別会計</v>
      </c>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茨城県租税債権機構（一般会計）</v>
      </c>
      <c r="BZ36" s="567"/>
      <c r="CA36" s="567"/>
      <c r="CB36" s="567"/>
      <c r="CC36" s="567"/>
      <c r="CD36" s="567"/>
      <c r="CE36" s="567"/>
      <c r="CF36" s="567"/>
      <c r="CG36" s="567"/>
      <c r="CH36" s="567"/>
      <c r="CI36" s="567"/>
      <c r="CJ36" s="567"/>
      <c r="CK36" s="567"/>
      <c r="CL36" s="567"/>
      <c r="CM36" s="567"/>
      <c r="CN36" s="165"/>
      <c r="CO36" s="566">
        <f t="shared" si="3"/>
        <v>23</v>
      </c>
      <c r="CP36" s="566"/>
      <c r="CQ36" s="567" t="str">
        <f>IF('各会計、関係団体の財政状況及び健全化判断比率'!BS9="","",'各会計、関係団体の財政状況及び健全化判断比率'!BS9)</f>
        <v>鹿嶋市土地開発公社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茨城県後期高齢者医療広域連合（一般会計）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茨城県後期高齢者医療広域連合（後期高齢医療特別会計）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16</v>
      </c>
      <c r="BX39" s="566"/>
      <c r="BY39" s="567" t="str">
        <f>IF('各会計、関係団体の財政状況及び健全化判断比率'!B73="","",'各会計、関係団体の財政状況及び健全化判断比率'!B73)</f>
        <v>鹿行広域事務組合（一般会計）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17</v>
      </c>
      <c r="BX40" s="566"/>
      <c r="BY40" s="567" t="str">
        <f>IF('各会計、関係団体の財政状況及び健全化判断比率'!B74="","",'各会計、関係団体の財政状況及び健全化判断比率'!B74)</f>
        <v>鹿行広域事務組合（養護老人ホーム事業特別会計）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18</v>
      </c>
      <c r="BX41" s="566"/>
      <c r="BY41" s="567" t="str">
        <f>IF('各会計、関係団体の財政状況及び健全化判断比率'!B75="","",'各会計、関係団体の財政状況及び健全化判断比率'!B75)</f>
        <v>鹿行広域事務組合（消防特別会計）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19</v>
      </c>
      <c r="BX42" s="566"/>
      <c r="BY42" s="567" t="str">
        <f>IF('各会計、関係団体の財政状況及び健全化判断比率'!B76="","",'各会計、関係団体の財政状況及び健全化判断比率'!B76)</f>
        <v>鹿行広域事務組合（火葬場事業特別会計）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20</v>
      </c>
      <c r="BX43" s="566"/>
      <c r="BY43" s="567" t="str">
        <f>IF('各会計、関係団体の財政状況及び健全化判断比率'!B77="","",'各会計、関係団体の財政状況及び健全化判断比率'!B77)</f>
        <v>鹿行広域事務組合（審査会事業特別会計）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69" t="s">
        <v>24</v>
      </c>
      <c r="C41" s="1170"/>
      <c r="D41" s="81"/>
      <c r="E41" s="1175" t="s">
        <v>25</v>
      </c>
      <c r="F41" s="1175"/>
      <c r="G41" s="1175"/>
      <c r="H41" s="1176"/>
      <c r="I41" s="82">
        <v>15551</v>
      </c>
      <c r="J41" s="83">
        <v>15553</v>
      </c>
      <c r="K41" s="83">
        <v>15951</v>
      </c>
      <c r="L41" s="83">
        <v>16305</v>
      </c>
      <c r="M41" s="84">
        <v>17372</v>
      </c>
    </row>
    <row r="42" spans="2:13" ht="27.75" customHeight="1" x14ac:dyDescent="0.15">
      <c r="B42" s="1171"/>
      <c r="C42" s="1172"/>
      <c r="D42" s="85"/>
      <c r="E42" s="1177" t="s">
        <v>26</v>
      </c>
      <c r="F42" s="1177"/>
      <c r="G42" s="1177"/>
      <c r="H42" s="1178"/>
      <c r="I42" s="86" t="s">
        <v>476</v>
      </c>
      <c r="J42" s="87" t="s">
        <v>476</v>
      </c>
      <c r="K42" s="87" t="s">
        <v>476</v>
      </c>
      <c r="L42" s="87" t="s">
        <v>476</v>
      </c>
      <c r="M42" s="88" t="s">
        <v>476</v>
      </c>
    </row>
    <row r="43" spans="2:13" ht="27.75" customHeight="1" x14ac:dyDescent="0.15">
      <c r="B43" s="1171"/>
      <c r="C43" s="1172"/>
      <c r="D43" s="85"/>
      <c r="E43" s="1177" t="s">
        <v>27</v>
      </c>
      <c r="F43" s="1177"/>
      <c r="G43" s="1177"/>
      <c r="H43" s="1178"/>
      <c r="I43" s="86">
        <v>9916</v>
      </c>
      <c r="J43" s="87">
        <v>9283</v>
      </c>
      <c r="K43" s="87">
        <v>8438</v>
      </c>
      <c r="L43" s="87">
        <v>7533</v>
      </c>
      <c r="M43" s="88">
        <v>7192</v>
      </c>
    </row>
    <row r="44" spans="2:13" ht="27.75" customHeight="1" x14ac:dyDescent="0.15">
      <c r="B44" s="1171"/>
      <c r="C44" s="1172"/>
      <c r="D44" s="85"/>
      <c r="E44" s="1177" t="s">
        <v>28</v>
      </c>
      <c r="F44" s="1177"/>
      <c r="G44" s="1177"/>
      <c r="H44" s="1178"/>
      <c r="I44" s="86">
        <v>1159</v>
      </c>
      <c r="J44" s="87">
        <v>754</v>
      </c>
      <c r="K44" s="87">
        <v>512</v>
      </c>
      <c r="L44" s="87">
        <v>488</v>
      </c>
      <c r="M44" s="88">
        <v>766</v>
      </c>
    </row>
    <row r="45" spans="2:13" ht="27.75" customHeight="1" x14ac:dyDescent="0.15">
      <c r="B45" s="1171"/>
      <c r="C45" s="1172"/>
      <c r="D45" s="85"/>
      <c r="E45" s="1177" t="s">
        <v>29</v>
      </c>
      <c r="F45" s="1177"/>
      <c r="G45" s="1177"/>
      <c r="H45" s="1178"/>
      <c r="I45" s="86">
        <v>4381</v>
      </c>
      <c r="J45" s="87">
        <v>4259</v>
      </c>
      <c r="K45" s="87">
        <v>3963</v>
      </c>
      <c r="L45" s="87">
        <v>3666</v>
      </c>
      <c r="M45" s="88">
        <v>3785</v>
      </c>
    </row>
    <row r="46" spans="2:13" ht="27.75" customHeight="1" x14ac:dyDescent="0.15">
      <c r="B46" s="1171"/>
      <c r="C46" s="1172"/>
      <c r="D46" s="85"/>
      <c r="E46" s="1177" t="s">
        <v>30</v>
      </c>
      <c r="F46" s="1177"/>
      <c r="G46" s="1177"/>
      <c r="H46" s="1178"/>
      <c r="I46" s="86">
        <v>34</v>
      </c>
      <c r="J46" s="87">
        <v>2</v>
      </c>
      <c r="K46" s="87" t="s">
        <v>476</v>
      </c>
      <c r="L46" s="87" t="s">
        <v>476</v>
      </c>
      <c r="M46" s="88" t="s">
        <v>476</v>
      </c>
    </row>
    <row r="47" spans="2:13" ht="27.75" customHeight="1" x14ac:dyDescent="0.15">
      <c r="B47" s="1171"/>
      <c r="C47" s="1172"/>
      <c r="D47" s="85"/>
      <c r="E47" s="1177" t="s">
        <v>31</v>
      </c>
      <c r="F47" s="1177"/>
      <c r="G47" s="1177"/>
      <c r="H47" s="1178"/>
      <c r="I47" s="86" t="s">
        <v>476</v>
      </c>
      <c r="J47" s="87" t="s">
        <v>476</v>
      </c>
      <c r="K47" s="87" t="s">
        <v>476</v>
      </c>
      <c r="L47" s="87" t="s">
        <v>476</v>
      </c>
      <c r="M47" s="88" t="s">
        <v>476</v>
      </c>
    </row>
    <row r="48" spans="2:13" ht="27.75" customHeight="1" x14ac:dyDescent="0.15">
      <c r="B48" s="1173"/>
      <c r="C48" s="1174"/>
      <c r="D48" s="85"/>
      <c r="E48" s="1177" t="s">
        <v>32</v>
      </c>
      <c r="F48" s="1177"/>
      <c r="G48" s="1177"/>
      <c r="H48" s="1178"/>
      <c r="I48" s="86" t="s">
        <v>476</v>
      </c>
      <c r="J48" s="87" t="s">
        <v>476</v>
      </c>
      <c r="K48" s="87" t="s">
        <v>476</v>
      </c>
      <c r="L48" s="87" t="s">
        <v>476</v>
      </c>
      <c r="M48" s="88" t="s">
        <v>476</v>
      </c>
    </row>
    <row r="49" spans="2:13" ht="27.75" customHeight="1" x14ac:dyDescent="0.15">
      <c r="B49" s="1179" t="s">
        <v>33</v>
      </c>
      <c r="C49" s="1180"/>
      <c r="D49" s="89"/>
      <c r="E49" s="1177" t="s">
        <v>34</v>
      </c>
      <c r="F49" s="1177"/>
      <c r="G49" s="1177"/>
      <c r="H49" s="1178"/>
      <c r="I49" s="86">
        <v>6132</v>
      </c>
      <c r="J49" s="87">
        <v>5915</v>
      </c>
      <c r="K49" s="87">
        <v>5470</v>
      </c>
      <c r="L49" s="87">
        <v>5566</v>
      </c>
      <c r="M49" s="88">
        <v>5280</v>
      </c>
    </row>
    <row r="50" spans="2:13" ht="27.75" customHeight="1" x14ac:dyDescent="0.15">
      <c r="B50" s="1171"/>
      <c r="C50" s="1172"/>
      <c r="D50" s="85"/>
      <c r="E50" s="1177" t="s">
        <v>35</v>
      </c>
      <c r="F50" s="1177"/>
      <c r="G50" s="1177"/>
      <c r="H50" s="1178"/>
      <c r="I50" s="86">
        <v>395</v>
      </c>
      <c r="J50" s="87">
        <v>353</v>
      </c>
      <c r="K50" s="87">
        <v>317</v>
      </c>
      <c r="L50" s="87">
        <v>226</v>
      </c>
      <c r="M50" s="88">
        <v>114</v>
      </c>
    </row>
    <row r="51" spans="2:13" ht="27.75" customHeight="1" x14ac:dyDescent="0.15">
      <c r="B51" s="1173"/>
      <c r="C51" s="1174"/>
      <c r="D51" s="85"/>
      <c r="E51" s="1177" t="s">
        <v>36</v>
      </c>
      <c r="F51" s="1177"/>
      <c r="G51" s="1177"/>
      <c r="H51" s="1178"/>
      <c r="I51" s="86">
        <v>16018</v>
      </c>
      <c r="J51" s="87">
        <v>15969</v>
      </c>
      <c r="K51" s="87">
        <v>16769</v>
      </c>
      <c r="L51" s="87">
        <v>16894</v>
      </c>
      <c r="M51" s="88">
        <v>16442</v>
      </c>
    </row>
    <row r="52" spans="2:13" ht="27.75" customHeight="1" thickBot="1" x14ac:dyDescent="0.2">
      <c r="B52" s="1181" t="s">
        <v>37</v>
      </c>
      <c r="C52" s="1182"/>
      <c r="D52" s="90"/>
      <c r="E52" s="1183" t="s">
        <v>38</v>
      </c>
      <c r="F52" s="1183"/>
      <c r="G52" s="1183"/>
      <c r="H52" s="1184"/>
      <c r="I52" s="91">
        <v>8496</v>
      </c>
      <c r="J52" s="92">
        <v>7615</v>
      </c>
      <c r="K52" s="92">
        <v>6308</v>
      </c>
      <c r="L52" s="92">
        <v>5305</v>
      </c>
      <c r="M52" s="93">
        <v>7280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zoomScale="75" zoomScaleNormal="75"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53123</v>
      </c>
      <c r="E3" s="116"/>
      <c r="F3" s="117">
        <v>61882</v>
      </c>
      <c r="G3" s="118"/>
      <c r="H3" s="119"/>
    </row>
    <row r="4" spans="1:8" x14ac:dyDescent="0.15">
      <c r="A4" s="120"/>
      <c r="B4" s="121"/>
      <c r="C4" s="122"/>
      <c r="D4" s="123">
        <v>14827</v>
      </c>
      <c r="E4" s="124"/>
      <c r="F4" s="125">
        <v>32175</v>
      </c>
      <c r="G4" s="126"/>
      <c r="H4" s="127"/>
    </row>
    <row r="5" spans="1:8" x14ac:dyDescent="0.15">
      <c r="A5" s="108" t="s">
        <v>509</v>
      </c>
      <c r="B5" s="113"/>
      <c r="C5" s="114"/>
      <c r="D5" s="115">
        <v>25862</v>
      </c>
      <c r="E5" s="116"/>
      <c r="F5" s="117">
        <v>47569</v>
      </c>
      <c r="G5" s="118"/>
      <c r="H5" s="119"/>
    </row>
    <row r="6" spans="1:8" x14ac:dyDescent="0.15">
      <c r="A6" s="120"/>
      <c r="B6" s="121"/>
      <c r="C6" s="122"/>
      <c r="D6" s="123">
        <v>7709</v>
      </c>
      <c r="E6" s="124"/>
      <c r="F6" s="125">
        <v>26255</v>
      </c>
      <c r="G6" s="126"/>
      <c r="H6" s="127"/>
    </row>
    <row r="7" spans="1:8" x14ac:dyDescent="0.15">
      <c r="A7" s="108" t="s">
        <v>510</v>
      </c>
      <c r="B7" s="113"/>
      <c r="C7" s="114"/>
      <c r="D7" s="115">
        <v>25795</v>
      </c>
      <c r="E7" s="116"/>
      <c r="F7" s="117">
        <v>50880</v>
      </c>
      <c r="G7" s="118"/>
      <c r="H7" s="119"/>
    </row>
    <row r="8" spans="1:8" x14ac:dyDescent="0.15">
      <c r="A8" s="120"/>
      <c r="B8" s="121"/>
      <c r="C8" s="122"/>
      <c r="D8" s="123">
        <v>15475</v>
      </c>
      <c r="E8" s="124"/>
      <c r="F8" s="125">
        <v>26879</v>
      </c>
      <c r="G8" s="126"/>
      <c r="H8" s="127"/>
    </row>
    <row r="9" spans="1:8" x14ac:dyDescent="0.15">
      <c r="A9" s="108" t="s">
        <v>511</v>
      </c>
      <c r="B9" s="113"/>
      <c r="C9" s="114"/>
      <c r="D9" s="115">
        <v>46536</v>
      </c>
      <c r="E9" s="116"/>
      <c r="F9" s="117">
        <v>63956</v>
      </c>
      <c r="G9" s="118"/>
      <c r="H9" s="119"/>
    </row>
    <row r="10" spans="1:8" x14ac:dyDescent="0.15">
      <c r="A10" s="120"/>
      <c r="B10" s="121"/>
      <c r="C10" s="122"/>
      <c r="D10" s="123">
        <v>14307</v>
      </c>
      <c r="E10" s="124"/>
      <c r="F10" s="125">
        <v>29239</v>
      </c>
      <c r="G10" s="126"/>
      <c r="H10" s="127"/>
    </row>
    <row r="11" spans="1:8" x14ac:dyDescent="0.15">
      <c r="A11" s="108" t="s">
        <v>512</v>
      </c>
      <c r="B11" s="113"/>
      <c r="C11" s="114"/>
      <c r="D11" s="115">
        <v>67199</v>
      </c>
      <c r="E11" s="116"/>
      <c r="F11" s="117">
        <v>66255</v>
      </c>
      <c r="G11" s="118"/>
      <c r="H11" s="119"/>
    </row>
    <row r="12" spans="1:8" x14ac:dyDescent="0.15">
      <c r="A12" s="120"/>
      <c r="B12" s="121"/>
      <c r="C12" s="128"/>
      <c r="D12" s="123">
        <v>36485</v>
      </c>
      <c r="E12" s="124"/>
      <c r="F12" s="125">
        <v>31822</v>
      </c>
      <c r="G12" s="126"/>
      <c r="H12" s="127"/>
    </row>
    <row r="13" spans="1:8" x14ac:dyDescent="0.15">
      <c r="A13" s="108"/>
      <c r="B13" s="113"/>
      <c r="C13" s="129"/>
      <c r="D13" s="130">
        <v>43703</v>
      </c>
      <c r="E13" s="131"/>
      <c r="F13" s="132">
        <v>58108</v>
      </c>
      <c r="G13" s="133"/>
      <c r="H13" s="119"/>
    </row>
    <row r="14" spans="1:8" x14ac:dyDescent="0.15">
      <c r="A14" s="120"/>
      <c r="B14" s="121"/>
      <c r="C14" s="122"/>
      <c r="D14" s="123">
        <v>17761</v>
      </c>
      <c r="E14" s="124"/>
      <c r="F14" s="125">
        <v>29274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6.93</v>
      </c>
      <c r="C19" s="134">
        <f>ROUND(VALUE(SUBSTITUTE(実質収支比率等に係る経年分析!G$48,"▲","-")),2)</f>
        <v>20</v>
      </c>
      <c r="D19" s="134">
        <f>ROUND(VALUE(SUBSTITUTE(実質収支比率等に係る経年分析!H$48,"▲","-")),2)</f>
        <v>11.27</v>
      </c>
      <c r="E19" s="134">
        <f>ROUND(VALUE(SUBSTITUTE(実質収支比率等に係る経年分析!I$48,"▲","-")),2)</f>
        <v>4.8499999999999996</v>
      </c>
      <c r="F19" s="134">
        <f>ROUND(VALUE(SUBSTITUTE(実質収支比率等に係る経年分析!J$48,"▲","-")),2)</f>
        <v>7.8</v>
      </c>
    </row>
    <row r="20" spans="1:11" x14ac:dyDescent="0.15">
      <c r="A20" s="134" t="s">
        <v>43</v>
      </c>
      <c r="B20" s="134">
        <f>ROUND(VALUE(SUBSTITUTE(実質収支比率等に係る経年分析!F$47,"▲","-")),2)</f>
        <v>24.74</v>
      </c>
      <c r="C20" s="134">
        <f>ROUND(VALUE(SUBSTITUTE(実質収支比率等に係る経年分析!G$47,"▲","-")),2)</f>
        <v>26</v>
      </c>
      <c r="D20" s="134">
        <f>ROUND(VALUE(SUBSTITUTE(実質収支比率等に係る経年分析!H$47,"▲","-")),2)</f>
        <v>21.18</v>
      </c>
      <c r="E20" s="134">
        <f>ROUND(VALUE(SUBSTITUTE(実質収支比率等に係る経年分析!I$47,"▲","-")),2)</f>
        <v>19.29</v>
      </c>
      <c r="F20" s="134">
        <f>ROUND(VALUE(SUBSTITUTE(実質収支比率等に係る経年分析!J$47,"▲","-")),2)</f>
        <v>16.53</v>
      </c>
    </row>
    <row r="21" spans="1:11" x14ac:dyDescent="0.15">
      <c r="A21" s="134" t="s">
        <v>44</v>
      </c>
      <c r="B21" s="134">
        <f>IF(ISNUMBER(VALUE(SUBSTITUTE(実質収支比率等に係る経年分析!F$49,"▲","-"))),ROUND(VALUE(SUBSTITUTE(実質収支比率等に係る経年分析!F$49,"▲","-")),2),NA())</f>
        <v>-6.81</v>
      </c>
      <c r="C21" s="134">
        <f>IF(ISNUMBER(VALUE(SUBSTITUTE(実質収支比率等に係る経年分析!G$49,"▲","-"))),ROUND(VALUE(SUBSTITUTE(実質収支比率等に係る経年分析!G$49,"▲","-")),2),NA())</f>
        <v>9</v>
      </c>
      <c r="D21" s="134">
        <f>IF(ISNUMBER(VALUE(SUBSTITUTE(実質収支比率等に係る経年分析!H$49,"▲","-"))),ROUND(VALUE(SUBSTITUTE(実質収支比率等に係る経年分析!H$49,"▲","-")),2),NA())</f>
        <v>-24.55</v>
      </c>
      <c r="E21" s="134">
        <f>IF(ISNUMBER(VALUE(SUBSTITUTE(実質収支比率等に係る経年分析!I$49,"▲","-"))),ROUND(VALUE(SUBSTITUTE(実質収支比率等に係る経年分析!I$49,"▲","-")),2),NA())</f>
        <v>-13.44</v>
      </c>
      <c r="F21" s="134">
        <f>IF(ISNUMBER(VALUE(SUBSTITUTE(実質収支比率等に係る経年分析!J$49,"▲","-"))),ROUND(VALUE(SUBSTITUTE(実質収支比率等に係る経年分析!J$49,"▲","-")),2),NA())</f>
        <v>-2.57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0.85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0.99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0.28000000000000003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x14ac:dyDescent="0.15">
      <c r="A30" s="135" t="str">
        <f>IF(連結実質赤字比率に係る赤字・黒字の構成分析!C$40="",NA(),連結実質赤字比率に係る赤字・黒字の構成分析!C$40)</f>
        <v>公共下水道特別会計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1.61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1.55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0.71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0.71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0.28000000000000003</v>
      </c>
    </row>
    <row r="31" spans="1:11" x14ac:dyDescent="0.15">
      <c r="A31" s="135" t="str">
        <f>IF(連結実質赤字比率に係る赤字・黒字の構成分析!C$39="",NA(),連結実質赤字比率に係る赤字・黒字の構成分析!C$39)</f>
        <v>大野区域水道事業会計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1.65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1.64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1.52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1.39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1.1499999999999999</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3.49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3.87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3.16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2.27</v>
      </c>
    </row>
    <row r="34" spans="1:16" x14ac:dyDescent="0.15">
      <c r="A34" s="135" t="str">
        <f>IF(連結実質赤字比率に係る赤字・黒字の構成分析!C$36="",NA(),連結実質赤字比率に係る赤字・黒字の構成分析!C$36)</f>
        <v>鹿島臨海都市計画事業鹿嶋市平井東部土地区画整理事業特別会計</v>
      </c>
      <c r="B34" s="135" t="e">
        <f>IF(ROUND(VALUE(SUBSTITUTE(連結実質赤字比率に係る赤字・黒字の構成分析!F$36,"▲", "-")), 2) &lt; 0, ABS(ROUND(VALUE(SUBSTITUTE(連結実質赤字比率に係る赤字・黒字の構成分析!F$36,"▲", "-")), 2)), NA())</f>
        <v>#VALUE!</v>
      </c>
      <c r="C34" s="135" t="e">
        <f>IF(ROUND(VALUE(SUBSTITUTE(連結実質赤字比率に係る赤字・黒字の構成分析!F$36,"▲", "-")), 2) &gt;= 0, ABS(ROUND(VALUE(SUBSTITUTE(連結実質赤字比率に係る赤字・黒字の構成分析!F$36,"▲", "-")), 2)), NA())</f>
        <v>#VALUE!</v>
      </c>
      <c r="D34" s="135" t="e">
        <f>IF(ROUND(VALUE(SUBSTITUTE(連結実質赤字比率に係る赤字・黒字の構成分析!G$36,"▲", "-")), 2) &lt; 0, ABS(ROUND(VALUE(SUBSTITUTE(連結実質赤字比率に係る赤字・黒字の構成分析!G$36,"▲", "-")), 2)), NA())</f>
        <v>#VALUE!</v>
      </c>
      <c r="E34" s="135" t="e">
        <f>IF(ROUND(VALUE(SUBSTITUTE(連結実質赤字比率に係る赤字・黒字の構成分析!G$36,"▲", "-")), 2) &gt;= 0, ABS(ROUND(VALUE(SUBSTITUTE(連結実質赤字比率に係る赤字・黒字の構成分析!G$36,"▲", "-")), 2)), NA())</f>
        <v>#VALUE!</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7.57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7.48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19.84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11.13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4.7699999999999996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7.86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1562</v>
      </c>
      <c r="E42" s="136"/>
      <c r="F42" s="136"/>
      <c r="G42" s="136">
        <f>'実質公債費比率（分子）の構造'!L$52</f>
        <v>1418</v>
      </c>
      <c r="H42" s="136"/>
      <c r="I42" s="136"/>
      <c r="J42" s="136">
        <f>'実質公債費比率（分子）の構造'!M$52</f>
        <v>1454</v>
      </c>
      <c r="K42" s="136"/>
      <c r="L42" s="136"/>
      <c r="M42" s="136">
        <f>'実質公債費比率（分子）の構造'!N$52</f>
        <v>1520</v>
      </c>
      <c r="N42" s="136"/>
      <c r="O42" s="136"/>
      <c r="P42" s="136">
        <f>'実質公債費比率（分子）の構造'!O$52</f>
        <v>1501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v>
      </c>
      <c r="C44" s="136"/>
      <c r="D44" s="136"/>
      <c r="E44" s="136" t="str">
        <f>'実質公債費比率（分子）の構造'!L$50</f>
        <v>-</v>
      </c>
      <c r="F44" s="136"/>
      <c r="G44" s="136"/>
      <c r="H44" s="136">
        <f>'実質公債費比率（分子）の構造'!M$50</f>
        <v>2</v>
      </c>
      <c r="I44" s="136"/>
      <c r="J44" s="136"/>
      <c r="K44" s="136">
        <f>'実質公債費比率（分子）の構造'!N$50</f>
        <v>9</v>
      </c>
      <c r="L44" s="136"/>
      <c r="M44" s="136"/>
      <c r="N44" s="136">
        <f>'実質公債費比率（分子）の構造'!O$50</f>
        <v>13</v>
      </c>
      <c r="O44" s="136"/>
      <c r="P44" s="136"/>
    </row>
    <row r="45" spans="1:16" x14ac:dyDescent="0.15">
      <c r="A45" s="136" t="s">
        <v>54</v>
      </c>
      <c r="B45" s="136">
        <f>'実質公債費比率（分子）の構造'!K$49</f>
        <v>190</v>
      </c>
      <c r="C45" s="136"/>
      <c r="D45" s="136"/>
      <c r="E45" s="136">
        <f>'実質公債費比率（分子）の構造'!L$49</f>
        <v>195</v>
      </c>
      <c r="F45" s="136"/>
      <c r="G45" s="136"/>
      <c r="H45" s="136">
        <f>'実質公債費比率（分子）の構造'!M$49</f>
        <v>198</v>
      </c>
      <c r="I45" s="136"/>
      <c r="J45" s="136"/>
      <c r="K45" s="136">
        <f>'実質公債費比率（分子）の構造'!N$49</f>
        <v>197</v>
      </c>
      <c r="L45" s="136"/>
      <c r="M45" s="136"/>
      <c r="N45" s="136">
        <f>'実質公債費比率（分子）の構造'!O$49</f>
        <v>173</v>
      </c>
      <c r="O45" s="136"/>
      <c r="P45" s="136"/>
    </row>
    <row r="46" spans="1:16" x14ac:dyDescent="0.15">
      <c r="A46" s="136" t="s">
        <v>55</v>
      </c>
      <c r="B46" s="136">
        <f>'実質公債費比率（分子）の構造'!K$48</f>
        <v>713</v>
      </c>
      <c r="C46" s="136"/>
      <c r="D46" s="136"/>
      <c r="E46" s="136">
        <f>'実質公債費比率（分子）の構造'!L$48</f>
        <v>658</v>
      </c>
      <c r="F46" s="136"/>
      <c r="G46" s="136"/>
      <c r="H46" s="136">
        <f>'実質公債費比率（分子）の構造'!M$48</f>
        <v>2256</v>
      </c>
      <c r="I46" s="136"/>
      <c r="J46" s="136"/>
      <c r="K46" s="136">
        <f>'実質公債費比率（分子）の構造'!N$48</f>
        <v>612</v>
      </c>
      <c r="L46" s="136"/>
      <c r="M46" s="136"/>
      <c r="N46" s="136">
        <f>'実質公債費比率（分子）の構造'!O$48</f>
        <v>553</v>
      </c>
      <c r="O46" s="136"/>
      <c r="P46" s="136"/>
    </row>
    <row r="47" spans="1:16" x14ac:dyDescent="0.15">
      <c r="A47" s="136" t="s">
        <v>56</v>
      </c>
      <c r="B47" s="136">
        <f>'実質公債費比率（分子）の構造'!K$47</f>
        <v>31</v>
      </c>
      <c r="C47" s="136"/>
      <c r="D47" s="136"/>
      <c r="E47" s="136">
        <f>'実質公債費比率（分子）の構造'!L$47</f>
        <v>28</v>
      </c>
      <c r="F47" s="136"/>
      <c r="G47" s="136"/>
      <c r="H47" s="136">
        <f>'実質公債費比率（分子）の構造'!M$47</f>
        <v>23</v>
      </c>
      <c r="I47" s="136"/>
      <c r="J47" s="136"/>
      <c r="K47" s="136">
        <f>'実質公債費比率（分子）の構造'!N$47</f>
        <v>19</v>
      </c>
      <c r="L47" s="136"/>
      <c r="M47" s="136"/>
      <c r="N47" s="136">
        <f>'実質公債費比率（分子）の構造'!O$47</f>
        <v>19</v>
      </c>
      <c r="O47" s="136"/>
      <c r="P47" s="136"/>
    </row>
    <row r="48" spans="1:16" x14ac:dyDescent="0.15">
      <c r="A48" s="136" t="s">
        <v>57</v>
      </c>
      <c r="B48" s="136" t="str">
        <f>'実質公債費比率（分子）の構造'!K$46</f>
        <v>-</v>
      </c>
      <c r="C48" s="136"/>
      <c r="D48" s="136"/>
      <c r="E48" s="136" t="str">
        <f>'実質公債費比率（分子）の構造'!L$46</f>
        <v>-</v>
      </c>
      <c r="F48" s="136"/>
      <c r="G48" s="136"/>
      <c r="H48" s="136">
        <f>'実質公債費比率（分子）の構造'!M$46</f>
        <v>17</v>
      </c>
      <c r="I48" s="136"/>
      <c r="J48" s="136"/>
      <c r="K48" s="136">
        <f>'実質公債費比率（分子）の構造'!N$46</f>
        <v>17</v>
      </c>
      <c r="L48" s="136"/>
      <c r="M48" s="136"/>
      <c r="N48" s="136">
        <f>'実質公債費比率（分子）の構造'!O$46</f>
        <v>17</v>
      </c>
      <c r="O48" s="136"/>
      <c r="P48" s="136"/>
    </row>
    <row r="49" spans="1:16" x14ac:dyDescent="0.15">
      <c r="A49" s="136" t="s">
        <v>58</v>
      </c>
      <c r="B49" s="136">
        <f>'実質公債費比率（分子）の構造'!K$45</f>
        <v>2179</v>
      </c>
      <c r="C49" s="136"/>
      <c r="D49" s="136"/>
      <c r="E49" s="136">
        <f>'実質公債費比率（分子）の構造'!L$45</f>
        <v>1798</v>
      </c>
      <c r="F49" s="136"/>
      <c r="G49" s="136"/>
      <c r="H49" s="136">
        <f>'実質公債費比率（分子）の構造'!M$45</f>
        <v>1770</v>
      </c>
      <c r="I49" s="136"/>
      <c r="J49" s="136"/>
      <c r="K49" s="136">
        <f>'実質公債費比率（分子）の構造'!N$45</f>
        <v>1754</v>
      </c>
      <c r="L49" s="136"/>
      <c r="M49" s="136"/>
      <c r="N49" s="136">
        <f>'実質公債費比率（分子）の構造'!O$45</f>
        <v>1713</v>
      </c>
      <c r="O49" s="136"/>
      <c r="P49" s="136"/>
    </row>
    <row r="50" spans="1:16" x14ac:dyDescent="0.15">
      <c r="A50" s="136" t="s">
        <v>59</v>
      </c>
      <c r="B50" s="136" t="e">
        <f>NA()</f>
        <v>#N/A</v>
      </c>
      <c r="C50" s="136">
        <f>IF(ISNUMBER('実質公債費比率（分子）の構造'!K$53),'実質公債費比率（分子）の構造'!K$53,NA())</f>
        <v>1552</v>
      </c>
      <c r="D50" s="136" t="e">
        <f>NA()</f>
        <v>#N/A</v>
      </c>
      <c r="E50" s="136" t="e">
        <f>NA()</f>
        <v>#N/A</v>
      </c>
      <c r="F50" s="136">
        <f>IF(ISNUMBER('実質公債費比率（分子）の構造'!L$53),'実質公債費比率（分子）の構造'!L$53,NA())</f>
        <v>1261</v>
      </c>
      <c r="G50" s="136" t="e">
        <f>NA()</f>
        <v>#N/A</v>
      </c>
      <c r="H50" s="136" t="e">
        <f>NA()</f>
        <v>#N/A</v>
      </c>
      <c r="I50" s="136">
        <f>IF(ISNUMBER('実質公債費比率（分子）の構造'!M$53),'実質公債費比率（分子）の構造'!M$53,NA())</f>
        <v>2812</v>
      </c>
      <c r="J50" s="136" t="e">
        <f>NA()</f>
        <v>#N/A</v>
      </c>
      <c r="K50" s="136" t="e">
        <f>NA()</f>
        <v>#N/A</v>
      </c>
      <c r="L50" s="136">
        <f>IF(ISNUMBER('実質公債費比率（分子）の構造'!N$53),'実質公債費比率（分子）の構造'!N$53,NA())</f>
        <v>1088</v>
      </c>
      <c r="M50" s="136" t="e">
        <f>NA()</f>
        <v>#N/A</v>
      </c>
      <c r="N50" s="136" t="e">
        <f>NA()</f>
        <v>#N/A</v>
      </c>
      <c r="O50" s="136">
        <f>IF(ISNUMBER('実質公債費比率（分子）の構造'!O$53),'実質公債費比率（分子）の構造'!O$53,NA())</f>
        <v>987</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16018</v>
      </c>
      <c r="E56" s="135"/>
      <c r="F56" s="135"/>
      <c r="G56" s="135">
        <f>'将来負担比率（分子）の構造'!J$51</f>
        <v>15969</v>
      </c>
      <c r="H56" s="135"/>
      <c r="I56" s="135"/>
      <c r="J56" s="135">
        <f>'将来負担比率（分子）の構造'!K$51</f>
        <v>16769</v>
      </c>
      <c r="K56" s="135"/>
      <c r="L56" s="135"/>
      <c r="M56" s="135">
        <f>'将来負担比率（分子）の構造'!L$51</f>
        <v>16894</v>
      </c>
      <c r="N56" s="135"/>
      <c r="O56" s="135"/>
      <c r="P56" s="135">
        <f>'将来負担比率（分子）の構造'!M$51</f>
        <v>16442</v>
      </c>
    </row>
    <row r="57" spans="1:16" x14ac:dyDescent="0.15">
      <c r="A57" s="135" t="s">
        <v>35</v>
      </c>
      <c r="B57" s="135"/>
      <c r="C57" s="135"/>
      <c r="D57" s="135">
        <f>'将来負担比率（分子）の構造'!I$50</f>
        <v>395</v>
      </c>
      <c r="E57" s="135"/>
      <c r="F57" s="135"/>
      <c r="G57" s="135">
        <f>'将来負担比率（分子）の構造'!J$50</f>
        <v>353</v>
      </c>
      <c r="H57" s="135"/>
      <c r="I57" s="135"/>
      <c r="J57" s="135">
        <f>'将来負担比率（分子）の構造'!K$50</f>
        <v>317</v>
      </c>
      <c r="K57" s="135"/>
      <c r="L57" s="135"/>
      <c r="M57" s="135">
        <f>'将来負担比率（分子）の構造'!L$50</f>
        <v>226</v>
      </c>
      <c r="N57" s="135"/>
      <c r="O57" s="135"/>
      <c r="P57" s="135">
        <f>'将来負担比率（分子）の構造'!M$50</f>
        <v>114</v>
      </c>
    </row>
    <row r="58" spans="1:16" x14ac:dyDescent="0.15">
      <c r="A58" s="135" t="s">
        <v>34</v>
      </c>
      <c r="B58" s="135"/>
      <c r="C58" s="135"/>
      <c r="D58" s="135">
        <f>'将来負担比率（分子）の構造'!I$49</f>
        <v>6132</v>
      </c>
      <c r="E58" s="135"/>
      <c r="F58" s="135"/>
      <c r="G58" s="135">
        <f>'将来負担比率（分子）の構造'!J$49</f>
        <v>5915</v>
      </c>
      <c r="H58" s="135"/>
      <c r="I58" s="135"/>
      <c r="J58" s="135">
        <f>'将来負担比率（分子）の構造'!K$49</f>
        <v>5470</v>
      </c>
      <c r="K58" s="135"/>
      <c r="L58" s="135"/>
      <c r="M58" s="135">
        <f>'将来負担比率（分子）の構造'!L$49</f>
        <v>5566</v>
      </c>
      <c r="N58" s="135"/>
      <c r="O58" s="135"/>
      <c r="P58" s="135">
        <f>'将来負担比率（分子）の構造'!M$49</f>
        <v>5280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34</v>
      </c>
      <c r="C61" s="135"/>
      <c r="D61" s="135"/>
      <c r="E61" s="135">
        <f>'将来負担比率（分子）の構造'!J$46</f>
        <v>2</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4381</v>
      </c>
      <c r="C62" s="135"/>
      <c r="D62" s="135"/>
      <c r="E62" s="135">
        <f>'将来負担比率（分子）の構造'!J$45</f>
        <v>4259</v>
      </c>
      <c r="F62" s="135"/>
      <c r="G62" s="135"/>
      <c r="H62" s="135">
        <f>'将来負担比率（分子）の構造'!K$45</f>
        <v>3963</v>
      </c>
      <c r="I62" s="135"/>
      <c r="J62" s="135"/>
      <c r="K62" s="135">
        <f>'将来負担比率（分子）の構造'!L$45</f>
        <v>3666</v>
      </c>
      <c r="L62" s="135"/>
      <c r="M62" s="135"/>
      <c r="N62" s="135">
        <f>'将来負担比率（分子）の構造'!M$45</f>
        <v>3785</v>
      </c>
      <c r="O62" s="135"/>
      <c r="P62" s="135"/>
    </row>
    <row r="63" spans="1:16" x14ac:dyDescent="0.15">
      <c r="A63" s="135" t="s">
        <v>28</v>
      </c>
      <c r="B63" s="135">
        <f>'将来負担比率（分子）の構造'!I$44</f>
        <v>1159</v>
      </c>
      <c r="C63" s="135"/>
      <c r="D63" s="135"/>
      <c r="E63" s="135">
        <f>'将来負担比率（分子）の構造'!J$44</f>
        <v>754</v>
      </c>
      <c r="F63" s="135"/>
      <c r="G63" s="135"/>
      <c r="H63" s="135">
        <f>'将来負担比率（分子）の構造'!K$44</f>
        <v>512</v>
      </c>
      <c r="I63" s="135"/>
      <c r="J63" s="135"/>
      <c r="K63" s="135">
        <f>'将来負担比率（分子）の構造'!L$44</f>
        <v>488</v>
      </c>
      <c r="L63" s="135"/>
      <c r="M63" s="135"/>
      <c r="N63" s="135">
        <f>'将来負担比率（分子）の構造'!M$44</f>
        <v>766</v>
      </c>
      <c r="O63" s="135"/>
      <c r="P63" s="135"/>
    </row>
    <row r="64" spans="1:16" x14ac:dyDescent="0.15">
      <c r="A64" s="135" t="s">
        <v>27</v>
      </c>
      <c r="B64" s="135">
        <f>'将来負担比率（分子）の構造'!I$43</f>
        <v>9916</v>
      </c>
      <c r="C64" s="135"/>
      <c r="D64" s="135"/>
      <c r="E64" s="135">
        <f>'将来負担比率（分子）の構造'!J$43</f>
        <v>9283</v>
      </c>
      <c r="F64" s="135"/>
      <c r="G64" s="135"/>
      <c r="H64" s="135">
        <f>'将来負担比率（分子）の構造'!K$43</f>
        <v>8438</v>
      </c>
      <c r="I64" s="135"/>
      <c r="J64" s="135"/>
      <c r="K64" s="135">
        <f>'将来負担比率（分子）の構造'!L$43</f>
        <v>7533</v>
      </c>
      <c r="L64" s="135"/>
      <c r="M64" s="135"/>
      <c r="N64" s="135">
        <f>'将来負担比率（分子）の構造'!M$43</f>
        <v>7192</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15551</v>
      </c>
      <c r="C66" s="135"/>
      <c r="D66" s="135"/>
      <c r="E66" s="135">
        <f>'将来負担比率（分子）の構造'!J$41</f>
        <v>15553</v>
      </c>
      <c r="F66" s="135"/>
      <c r="G66" s="135"/>
      <c r="H66" s="135">
        <f>'将来負担比率（分子）の構造'!K$41</f>
        <v>15951</v>
      </c>
      <c r="I66" s="135"/>
      <c r="J66" s="135"/>
      <c r="K66" s="135">
        <f>'将来負担比率（分子）の構造'!L$41</f>
        <v>16305</v>
      </c>
      <c r="L66" s="135"/>
      <c r="M66" s="135"/>
      <c r="N66" s="135">
        <f>'将来負担比率（分子）の構造'!M$41</f>
        <v>17372</v>
      </c>
      <c r="O66" s="135"/>
      <c r="P66" s="135"/>
    </row>
    <row r="67" spans="1:16" x14ac:dyDescent="0.15">
      <c r="A67" s="135" t="s">
        <v>63</v>
      </c>
      <c r="B67" s="135" t="e">
        <f>NA()</f>
        <v>#N/A</v>
      </c>
      <c r="C67" s="135">
        <f>IF(ISNUMBER('将来負担比率（分子）の構造'!I$52), IF('将来負担比率（分子）の構造'!I$52 &lt; 0, 0, '将来負担比率（分子）の構造'!I$52), NA())</f>
        <v>8496</v>
      </c>
      <c r="D67" s="135" t="e">
        <f>NA()</f>
        <v>#N/A</v>
      </c>
      <c r="E67" s="135" t="e">
        <f>NA()</f>
        <v>#N/A</v>
      </c>
      <c r="F67" s="135">
        <f>IF(ISNUMBER('将来負担比率（分子）の構造'!J$52), IF('将来負担比率（分子）の構造'!J$52 &lt; 0, 0, '将来負担比率（分子）の構造'!J$52), NA())</f>
        <v>7615</v>
      </c>
      <c r="G67" s="135" t="e">
        <f>NA()</f>
        <v>#N/A</v>
      </c>
      <c r="H67" s="135" t="e">
        <f>NA()</f>
        <v>#N/A</v>
      </c>
      <c r="I67" s="135">
        <f>IF(ISNUMBER('将来負担比率（分子）の構造'!K$52), IF('将来負担比率（分子）の構造'!K$52 &lt; 0, 0, '将来負担比率（分子）の構造'!K$52), NA())</f>
        <v>6308</v>
      </c>
      <c r="J67" s="135" t="e">
        <f>NA()</f>
        <v>#N/A</v>
      </c>
      <c r="K67" s="135" t="e">
        <f>NA()</f>
        <v>#N/A</v>
      </c>
      <c r="L67" s="135">
        <f>IF(ISNUMBER('将来負担比率（分子）の構造'!L$52), IF('将来負担比率（分子）の構造'!L$52 &lt; 0, 0, '将来負担比率（分子）の構造'!L$52), NA())</f>
        <v>5305</v>
      </c>
      <c r="M67" s="135" t="e">
        <f>NA()</f>
        <v>#N/A</v>
      </c>
      <c r="N67" s="135" t="e">
        <f>NA()</f>
        <v>#N/A</v>
      </c>
      <c r="O67" s="135">
        <f>IF(ISNUMBER('将来負担比率（分子）の構造'!M$52), IF('将来負担比率（分子）の構造'!M$52 &lt; 0, 0, '将来負担比率（分子）の構造'!M$52), NA())</f>
        <v>7280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11469624</v>
      </c>
      <c r="S5" s="583"/>
      <c r="T5" s="583"/>
      <c r="U5" s="583"/>
      <c r="V5" s="583"/>
      <c r="W5" s="583"/>
      <c r="X5" s="583"/>
      <c r="Y5" s="584"/>
      <c r="Z5" s="585">
        <v>43.5</v>
      </c>
      <c r="AA5" s="585"/>
      <c r="AB5" s="585"/>
      <c r="AC5" s="585"/>
      <c r="AD5" s="586">
        <v>11469624</v>
      </c>
      <c r="AE5" s="586"/>
      <c r="AF5" s="586"/>
      <c r="AG5" s="586"/>
      <c r="AH5" s="586"/>
      <c r="AI5" s="586"/>
      <c r="AJ5" s="586"/>
      <c r="AK5" s="586"/>
      <c r="AL5" s="587">
        <v>88.5</v>
      </c>
      <c r="AM5" s="588"/>
      <c r="AN5" s="588"/>
      <c r="AO5" s="589"/>
      <c r="AP5" s="579" t="s">
        <v>207</v>
      </c>
      <c r="AQ5" s="580"/>
      <c r="AR5" s="580"/>
      <c r="AS5" s="580"/>
      <c r="AT5" s="580"/>
      <c r="AU5" s="580"/>
      <c r="AV5" s="580"/>
      <c r="AW5" s="580"/>
      <c r="AX5" s="580"/>
      <c r="AY5" s="580"/>
      <c r="AZ5" s="580"/>
      <c r="BA5" s="580"/>
      <c r="BB5" s="580"/>
      <c r="BC5" s="580"/>
      <c r="BD5" s="580"/>
      <c r="BE5" s="580"/>
      <c r="BF5" s="581"/>
      <c r="BG5" s="593">
        <v>11469624</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290351</v>
      </c>
      <c r="S6" s="594"/>
      <c r="T6" s="594"/>
      <c r="U6" s="594"/>
      <c r="V6" s="594"/>
      <c r="W6" s="594"/>
      <c r="X6" s="594"/>
      <c r="Y6" s="595"/>
      <c r="Z6" s="596">
        <v>1.1000000000000001</v>
      </c>
      <c r="AA6" s="596"/>
      <c r="AB6" s="596"/>
      <c r="AC6" s="596"/>
      <c r="AD6" s="597">
        <v>290351</v>
      </c>
      <c r="AE6" s="597"/>
      <c r="AF6" s="597"/>
      <c r="AG6" s="597"/>
      <c r="AH6" s="597"/>
      <c r="AI6" s="597"/>
      <c r="AJ6" s="597"/>
      <c r="AK6" s="597"/>
      <c r="AL6" s="598">
        <v>2.2000000000000002</v>
      </c>
      <c r="AM6" s="599"/>
      <c r="AN6" s="599"/>
      <c r="AO6" s="600"/>
      <c r="AP6" s="590" t="s">
        <v>213</v>
      </c>
      <c r="AQ6" s="591"/>
      <c r="AR6" s="591"/>
      <c r="AS6" s="591"/>
      <c r="AT6" s="591"/>
      <c r="AU6" s="591"/>
      <c r="AV6" s="591"/>
      <c r="AW6" s="591"/>
      <c r="AX6" s="591"/>
      <c r="AY6" s="591"/>
      <c r="AZ6" s="591"/>
      <c r="BA6" s="591"/>
      <c r="BB6" s="591"/>
      <c r="BC6" s="591"/>
      <c r="BD6" s="591"/>
      <c r="BE6" s="591"/>
      <c r="BF6" s="592"/>
      <c r="BG6" s="593">
        <v>11469624</v>
      </c>
      <c r="BH6" s="594"/>
      <c r="BI6" s="594"/>
      <c r="BJ6" s="594"/>
      <c r="BK6" s="594"/>
      <c r="BL6" s="594"/>
      <c r="BM6" s="594"/>
      <c r="BN6" s="595"/>
      <c r="BO6" s="596">
        <v>100</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218782</v>
      </c>
      <c r="CS6" s="594"/>
      <c r="CT6" s="594"/>
      <c r="CU6" s="594"/>
      <c r="CV6" s="594"/>
      <c r="CW6" s="594"/>
      <c r="CX6" s="594"/>
      <c r="CY6" s="595"/>
      <c r="CZ6" s="596">
        <v>0.9</v>
      </c>
      <c r="DA6" s="596"/>
      <c r="DB6" s="596"/>
      <c r="DC6" s="596"/>
      <c r="DD6" s="602" t="s">
        <v>208</v>
      </c>
      <c r="DE6" s="594"/>
      <c r="DF6" s="594"/>
      <c r="DG6" s="594"/>
      <c r="DH6" s="594"/>
      <c r="DI6" s="594"/>
      <c r="DJ6" s="594"/>
      <c r="DK6" s="594"/>
      <c r="DL6" s="594"/>
      <c r="DM6" s="594"/>
      <c r="DN6" s="594"/>
      <c r="DO6" s="594"/>
      <c r="DP6" s="595"/>
      <c r="DQ6" s="602">
        <v>218782</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14143</v>
      </c>
      <c r="S7" s="594"/>
      <c r="T7" s="594"/>
      <c r="U7" s="594"/>
      <c r="V7" s="594"/>
      <c r="W7" s="594"/>
      <c r="X7" s="594"/>
      <c r="Y7" s="595"/>
      <c r="Z7" s="596">
        <v>0.1</v>
      </c>
      <c r="AA7" s="596"/>
      <c r="AB7" s="596"/>
      <c r="AC7" s="596"/>
      <c r="AD7" s="597">
        <v>14143</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4251331</v>
      </c>
      <c r="BH7" s="594"/>
      <c r="BI7" s="594"/>
      <c r="BJ7" s="594"/>
      <c r="BK7" s="594"/>
      <c r="BL7" s="594"/>
      <c r="BM7" s="594"/>
      <c r="BN7" s="595"/>
      <c r="BO7" s="596">
        <v>37.1</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2726193</v>
      </c>
      <c r="CS7" s="594"/>
      <c r="CT7" s="594"/>
      <c r="CU7" s="594"/>
      <c r="CV7" s="594"/>
      <c r="CW7" s="594"/>
      <c r="CX7" s="594"/>
      <c r="CY7" s="595"/>
      <c r="CZ7" s="596">
        <v>11</v>
      </c>
      <c r="DA7" s="596"/>
      <c r="DB7" s="596"/>
      <c r="DC7" s="596"/>
      <c r="DD7" s="602">
        <v>116117</v>
      </c>
      <c r="DE7" s="594"/>
      <c r="DF7" s="594"/>
      <c r="DG7" s="594"/>
      <c r="DH7" s="594"/>
      <c r="DI7" s="594"/>
      <c r="DJ7" s="594"/>
      <c r="DK7" s="594"/>
      <c r="DL7" s="594"/>
      <c r="DM7" s="594"/>
      <c r="DN7" s="594"/>
      <c r="DO7" s="594"/>
      <c r="DP7" s="595"/>
      <c r="DQ7" s="602">
        <v>2066191</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56476</v>
      </c>
      <c r="S8" s="594"/>
      <c r="T8" s="594"/>
      <c r="U8" s="594"/>
      <c r="V8" s="594"/>
      <c r="W8" s="594"/>
      <c r="X8" s="594"/>
      <c r="Y8" s="595"/>
      <c r="Z8" s="596">
        <v>0.2</v>
      </c>
      <c r="AA8" s="596"/>
      <c r="AB8" s="596"/>
      <c r="AC8" s="596"/>
      <c r="AD8" s="597">
        <v>56476</v>
      </c>
      <c r="AE8" s="597"/>
      <c r="AF8" s="597"/>
      <c r="AG8" s="597"/>
      <c r="AH8" s="597"/>
      <c r="AI8" s="597"/>
      <c r="AJ8" s="597"/>
      <c r="AK8" s="597"/>
      <c r="AL8" s="598">
        <v>0.4</v>
      </c>
      <c r="AM8" s="599"/>
      <c r="AN8" s="599"/>
      <c r="AO8" s="600"/>
      <c r="AP8" s="590" t="s">
        <v>219</v>
      </c>
      <c r="AQ8" s="591"/>
      <c r="AR8" s="591"/>
      <c r="AS8" s="591"/>
      <c r="AT8" s="591"/>
      <c r="AU8" s="591"/>
      <c r="AV8" s="591"/>
      <c r="AW8" s="591"/>
      <c r="AX8" s="591"/>
      <c r="AY8" s="591"/>
      <c r="AZ8" s="591"/>
      <c r="BA8" s="591"/>
      <c r="BB8" s="591"/>
      <c r="BC8" s="591"/>
      <c r="BD8" s="591"/>
      <c r="BE8" s="591"/>
      <c r="BF8" s="592"/>
      <c r="BG8" s="593">
        <v>111788</v>
      </c>
      <c r="BH8" s="594"/>
      <c r="BI8" s="594"/>
      <c r="BJ8" s="594"/>
      <c r="BK8" s="594"/>
      <c r="BL8" s="594"/>
      <c r="BM8" s="594"/>
      <c r="BN8" s="595"/>
      <c r="BO8" s="596">
        <v>1</v>
      </c>
      <c r="BP8" s="596"/>
      <c r="BQ8" s="596"/>
      <c r="BR8" s="596"/>
      <c r="BS8" s="602" t="s">
        <v>111</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9009752</v>
      </c>
      <c r="CS8" s="594"/>
      <c r="CT8" s="594"/>
      <c r="CU8" s="594"/>
      <c r="CV8" s="594"/>
      <c r="CW8" s="594"/>
      <c r="CX8" s="594"/>
      <c r="CY8" s="595"/>
      <c r="CZ8" s="596">
        <v>36.299999999999997</v>
      </c>
      <c r="DA8" s="596"/>
      <c r="DB8" s="596"/>
      <c r="DC8" s="596"/>
      <c r="DD8" s="602">
        <v>920599</v>
      </c>
      <c r="DE8" s="594"/>
      <c r="DF8" s="594"/>
      <c r="DG8" s="594"/>
      <c r="DH8" s="594"/>
      <c r="DI8" s="594"/>
      <c r="DJ8" s="594"/>
      <c r="DK8" s="594"/>
      <c r="DL8" s="594"/>
      <c r="DM8" s="594"/>
      <c r="DN8" s="594"/>
      <c r="DO8" s="594"/>
      <c r="DP8" s="595"/>
      <c r="DQ8" s="602">
        <v>3943643</v>
      </c>
      <c r="DR8" s="594"/>
      <c r="DS8" s="594"/>
      <c r="DT8" s="594"/>
      <c r="DU8" s="594"/>
      <c r="DV8" s="594"/>
      <c r="DW8" s="594"/>
      <c r="DX8" s="594"/>
      <c r="DY8" s="594"/>
      <c r="DZ8" s="594"/>
      <c r="EA8" s="594"/>
      <c r="EB8" s="594"/>
      <c r="EC8" s="603"/>
    </row>
    <row r="9" spans="2:143" ht="11.25" customHeight="1" x14ac:dyDescent="0.15">
      <c r="B9" s="590" t="s">
        <v>221</v>
      </c>
      <c r="C9" s="591"/>
      <c r="D9" s="591"/>
      <c r="E9" s="591"/>
      <c r="F9" s="591"/>
      <c r="G9" s="591"/>
      <c r="H9" s="591"/>
      <c r="I9" s="591"/>
      <c r="J9" s="591"/>
      <c r="K9" s="591"/>
      <c r="L9" s="591"/>
      <c r="M9" s="591"/>
      <c r="N9" s="591"/>
      <c r="O9" s="591"/>
      <c r="P9" s="591"/>
      <c r="Q9" s="592"/>
      <c r="R9" s="593">
        <v>33468</v>
      </c>
      <c r="S9" s="594"/>
      <c r="T9" s="594"/>
      <c r="U9" s="594"/>
      <c r="V9" s="594"/>
      <c r="W9" s="594"/>
      <c r="X9" s="594"/>
      <c r="Y9" s="595"/>
      <c r="Z9" s="596">
        <v>0.1</v>
      </c>
      <c r="AA9" s="596"/>
      <c r="AB9" s="596"/>
      <c r="AC9" s="596"/>
      <c r="AD9" s="597">
        <v>33468</v>
      </c>
      <c r="AE9" s="597"/>
      <c r="AF9" s="597"/>
      <c r="AG9" s="597"/>
      <c r="AH9" s="597"/>
      <c r="AI9" s="597"/>
      <c r="AJ9" s="597"/>
      <c r="AK9" s="597"/>
      <c r="AL9" s="598">
        <v>0.3</v>
      </c>
      <c r="AM9" s="599"/>
      <c r="AN9" s="599"/>
      <c r="AO9" s="600"/>
      <c r="AP9" s="590" t="s">
        <v>222</v>
      </c>
      <c r="AQ9" s="591"/>
      <c r="AR9" s="591"/>
      <c r="AS9" s="591"/>
      <c r="AT9" s="591"/>
      <c r="AU9" s="591"/>
      <c r="AV9" s="591"/>
      <c r="AW9" s="591"/>
      <c r="AX9" s="591"/>
      <c r="AY9" s="591"/>
      <c r="AZ9" s="591"/>
      <c r="BA9" s="591"/>
      <c r="BB9" s="591"/>
      <c r="BC9" s="591"/>
      <c r="BD9" s="591"/>
      <c r="BE9" s="591"/>
      <c r="BF9" s="592"/>
      <c r="BG9" s="593">
        <v>3273528</v>
      </c>
      <c r="BH9" s="594"/>
      <c r="BI9" s="594"/>
      <c r="BJ9" s="594"/>
      <c r="BK9" s="594"/>
      <c r="BL9" s="594"/>
      <c r="BM9" s="594"/>
      <c r="BN9" s="595"/>
      <c r="BO9" s="596">
        <v>28.5</v>
      </c>
      <c r="BP9" s="596"/>
      <c r="BQ9" s="596"/>
      <c r="BR9" s="596"/>
      <c r="BS9" s="602" t="s">
        <v>111</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2821122</v>
      </c>
      <c r="CS9" s="594"/>
      <c r="CT9" s="594"/>
      <c r="CU9" s="594"/>
      <c r="CV9" s="594"/>
      <c r="CW9" s="594"/>
      <c r="CX9" s="594"/>
      <c r="CY9" s="595"/>
      <c r="CZ9" s="596">
        <v>11.4</v>
      </c>
      <c r="DA9" s="596"/>
      <c r="DB9" s="596"/>
      <c r="DC9" s="596"/>
      <c r="DD9" s="602">
        <v>670870</v>
      </c>
      <c r="DE9" s="594"/>
      <c r="DF9" s="594"/>
      <c r="DG9" s="594"/>
      <c r="DH9" s="594"/>
      <c r="DI9" s="594"/>
      <c r="DJ9" s="594"/>
      <c r="DK9" s="594"/>
      <c r="DL9" s="594"/>
      <c r="DM9" s="594"/>
      <c r="DN9" s="594"/>
      <c r="DO9" s="594"/>
      <c r="DP9" s="595"/>
      <c r="DQ9" s="602">
        <v>1982407</v>
      </c>
      <c r="DR9" s="594"/>
      <c r="DS9" s="594"/>
      <c r="DT9" s="594"/>
      <c r="DU9" s="594"/>
      <c r="DV9" s="594"/>
      <c r="DW9" s="594"/>
      <c r="DX9" s="594"/>
      <c r="DY9" s="594"/>
      <c r="DZ9" s="594"/>
      <c r="EA9" s="594"/>
      <c r="EB9" s="594"/>
      <c r="EC9" s="603"/>
    </row>
    <row r="10" spans="2:143" ht="11.25" customHeight="1" x14ac:dyDescent="0.15">
      <c r="B10" s="590" t="s">
        <v>224</v>
      </c>
      <c r="C10" s="591"/>
      <c r="D10" s="591"/>
      <c r="E10" s="591"/>
      <c r="F10" s="591"/>
      <c r="G10" s="591"/>
      <c r="H10" s="591"/>
      <c r="I10" s="591"/>
      <c r="J10" s="591"/>
      <c r="K10" s="591"/>
      <c r="L10" s="591"/>
      <c r="M10" s="591"/>
      <c r="N10" s="591"/>
      <c r="O10" s="591"/>
      <c r="P10" s="591"/>
      <c r="Q10" s="592"/>
      <c r="R10" s="593">
        <v>763212</v>
      </c>
      <c r="S10" s="594"/>
      <c r="T10" s="594"/>
      <c r="U10" s="594"/>
      <c r="V10" s="594"/>
      <c r="W10" s="594"/>
      <c r="X10" s="594"/>
      <c r="Y10" s="595"/>
      <c r="Z10" s="596">
        <v>2.9</v>
      </c>
      <c r="AA10" s="596"/>
      <c r="AB10" s="596"/>
      <c r="AC10" s="596"/>
      <c r="AD10" s="597">
        <v>763212</v>
      </c>
      <c r="AE10" s="597"/>
      <c r="AF10" s="597"/>
      <c r="AG10" s="597"/>
      <c r="AH10" s="597"/>
      <c r="AI10" s="597"/>
      <c r="AJ10" s="597"/>
      <c r="AK10" s="597"/>
      <c r="AL10" s="598">
        <v>5.9</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199793</v>
      </c>
      <c r="BH10" s="594"/>
      <c r="BI10" s="594"/>
      <c r="BJ10" s="594"/>
      <c r="BK10" s="594"/>
      <c r="BL10" s="594"/>
      <c r="BM10" s="594"/>
      <c r="BN10" s="595"/>
      <c r="BO10" s="596">
        <v>1.7</v>
      </c>
      <c r="BP10" s="596"/>
      <c r="BQ10" s="596"/>
      <c r="BR10" s="596"/>
      <c r="BS10" s="602" t="s">
        <v>111</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19437</v>
      </c>
      <c r="CS10" s="594"/>
      <c r="CT10" s="594"/>
      <c r="CU10" s="594"/>
      <c r="CV10" s="594"/>
      <c r="CW10" s="594"/>
      <c r="CX10" s="594"/>
      <c r="CY10" s="595"/>
      <c r="CZ10" s="596">
        <v>0.1</v>
      </c>
      <c r="DA10" s="596"/>
      <c r="DB10" s="596"/>
      <c r="DC10" s="596"/>
      <c r="DD10" s="602" t="s">
        <v>111</v>
      </c>
      <c r="DE10" s="594"/>
      <c r="DF10" s="594"/>
      <c r="DG10" s="594"/>
      <c r="DH10" s="594"/>
      <c r="DI10" s="594"/>
      <c r="DJ10" s="594"/>
      <c r="DK10" s="594"/>
      <c r="DL10" s="594"/>
      <c r="DM10" s="594"/>
      <c r="DN10" s="594"/>
      <c r="DO10" s="594"/>
      <c r="DP10" s="595"/>
      <c r="DQ10" s="602">
        <v>243</v>
      </c>
      <c r="DR10" s="594"/>
      <c r="DS10" s="594"/>
      <c r="DT10" s="594"/>
      <c r="DU10" s="594"/>
      <c r="DV10" s="594"/>
      <c r="DW10" s="594"/>
      <c r="DX10" s="594"/>
      <c r="DY10" s="594"/>
      <c r="DZ10" s="594"/>
      <c r="EA10" s="594"/>
      <c r="EB10" s="594"/>
      <c r="EC10" s="603"/>
    </row>
    <row r="11" spans="2:143" ht="11.25" customHeight="1" x14ac:dyDescent="0.15">
      <c r="B11" s="590" t="s">
        <v>227</v>
      </c>
      <c r="C11" s="591"/>
      <c r="D11" s="591"/>
      <c r="E11" s="591"/>
      <c r="F11" s="591"/>
      <c r="G11" s="591"/>
      <c r="H11" s="591"/>
      <c r="I11" s="591"/>
      <c r="J11" s="591"/>
      <c r="K11" s="591"/>
      <c r="L11" s="591"/>
      <c r="M11" s="591"/>
      <c r="N11" s="591"/>
      <c r="O11" s="591"/>
      <c r="P11" s="591"/>
      <c r="Q11" s="592"/>
      <c r="R11" s="593">
        <v>12783</v>
      </c>
      <c r="S11" s="594"/>
      <c r="T11" s="594"/>
      <c r="U11" s="594"/>
      <c r="V11" s="594"/>
      <c r="W11" s="594"/>
      <c r="X11" s="594"/>
      <c r="Y11" s="595"/>
      <c r="Z11" s="596">
        <v>0</v>
      </c>
      <c r="AA11" s="596"/>
      <c r="AB11" s="596"/>
      <c r="AC11" s="596"/>
      <c r="AD11" s="597">
        <v>12783</v>
      </c>
      <c r="AE11" s="597"/>
      <c r="AF11" s="597"/>
      <c r="AG11" s="597"/>
      <c r="AH11" s="597"/>
      <c r="AI11" s="597"/>
      <c r="AJ11" s="597"/>
      <c r="AK11" s="597"/>
      <c r="AL11" s="598">
        <v>0.1</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666222</v>
      </c>
      <c r="BH11" s="594"/>
      <c r="BI11" s="594"/>
      <c r="BJ11" s="594"/>
      <c r="BK11" s="594"/>
      <c r="BL11" s="594"/>
      <c r="BM11" s="594"/>
      <c r="BN11" s="595"/>
      <c r="BO11" s="596">
        <v>5.8</v>
      </c>
      <c r="BP11" s="596"/>
      <c r="BQ11" s="596"/>
      <c r="BR11" s="596"/>
      <c r="BS11" s="602" t="s">
        <v>111</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391401</v>
      </c>
      <c r="CS11" s="594"/>
      <c r="CT11" s="594"/>
      <c r="CU11" s="594"/>
      <c r="CV11" s="594"/>
      <c r="CW11" s="594"/>
      <c r="CX11" s="594"/>
      <c r="CY11" s="595"/>
      <c r="CZ11" s="596">
        <v>1.6</v>
      </c>
      <c r="DA11" s="596"/>
      <c r="DB11" s="596"/>
      <c r="DC11" s="596"/>
      <c r="DD11" s="602">
        <v>56103</v>
      </c>
      <c r="DE11" s="594"/>
      <c r="DF11" s="594"/>
      <c r="DG11" s="594"/>
      <c r="DH11" s="594"/>
      <c r="DI11" s="594"/>
      <c r="DJ11" s="594"/>
      <c r="DK11" s="594"/>
      <c r="DL11" s="594"/>
      <c r="DM11" s="594"/>
      <c r="DN11" s="594"/>
      <c r="DO11" s="594"/>
      <c r="DP11" s="595"/>
      <c r="DQ11" s="602">
        <v>359568</v>
      </c>
      <c r="DR11" s="594"/>
      <c r="DS11" s="594"/>
      <c r="DT11" s="594"/>
      <c r="DU11" s="594"/>
      <c r="DV11" s="594"/>
      <c r="DW11" s="594"/>
      <c r="DX11" s="594"/>
      <c r="DY11" s="594"/>
      <c r="DZ11" s="594"/>
      <c r="EA11" s="594"/>
      <c r="EB11" s="594"/>
      <c r="EC11" s="603"/>
    </row>
    <row r="12" spans="2:143" ht="11.25" customHeight="1" x14ac:dyDescent="0.15">
      <c r="B12" s="590" t="s">
        <v>230</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6273742</v>
      </c>
      <c r="BH12" s="594"/>
      <c r="BI12" s="594"/>
      <c r="BJ12" s="594"/>
      <c r="BK12" s="594"/>
      <c r="BL12" s="594"/>
      <c r="BM12" s="594"/>
      <c r="BN12" s="595"/>
      <c r="BO12" s="596">
        <v>54.7</v>
      </c>
      <c r="BP12" s="596"/>
      <c r="BQ12" s="596"/>
      <c r="BR12" s="596"/>
      <c r="BS12" s="602" t="s">
        <v>111</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191291</v>
      </c>
      <c r="CS12" s="594"/>
      <c r="CT12" s="594"/>
      <c r="CU12" s="594"/>
      <c r="CV12" s="594"/>
      <c r="CW12" s="594"/>
      <c r="CX12" s="594"/>
      <c r="CY12" s="595"/>
      <c r="CZ12" s="596">
        <v>0.8</v>
      </c>
      <c r="DA12" s="596"/>
      <c r="DB12" s="596"/>
      <c r="DC12" s="596"/>
      <c r="DD12" s="602">
        <v>17884</v>
      </c>
      <c r="DE12" s="594"/>
      <c r="DF12" s="594"/>
      <c r="DG12" s="594"/>
      <c r="DH12" s="594"/>
      <c r="DI12" s="594"/>
      <c r="DJ12" s="594"/>
      <c r="DK12" s="594"/>
      <c r="DL12" s="594"/>
      <c r="DM12" s="594"/>
      <c r="DN12" s="594"/>
      <c r="DO12" s="594"/>
      <c r="DP12" s="595"/>
      <c r="DQ12" s="602">
        <v>166248</v>
      </c>
      <c r="DR12" s="594"/>
      <c r="DS12" s="594"/>
      <c r="DT12" s="594"/>
      <c r="DU12" s="594"/>
      <c r="DV12" s="594"/>
      <c r="DW12" s="594"/>
      <c r="DX12" s="594"/>
      <c r="DY12" s="594"/>
      <c r="DZ12" s="594"/>
      <c r="EA12" s="594"/>
      <c r="EB12" s="594"/>
      <c r="EC12" s="603"/>
    </row>
    <row r="13" spans="2:143" ht="11.25" customHeight="1" x14ac:dyDescent="0.15">
      <c r="B13" s="590" t="s">
        <v>233</v>
      </c>
      <c r="C13" s="591"/>
      <c r="D13" s="591"/>
      <c r="E13" s="591"/>
      <c r="F13" s="591"/>
      <c r="G13" s="591"/>
      <c r="H13" s="591"/>
      <c r="I13" s="591"/>
      <c r="J13" s="591"/>
      <c r="K13" s="591"/>
      <c r="L13" s="591"/>
      <c r="M13" s="591"/>
      <c r="N13" s="591"/>
      <c r="O13" s="591"/>
      <c r="P13" s="591"/>
      <c r="Q13" s="592"/>
      <c r="R13" s="593">
        <v>27620</v>
      </c>
      <c r="S13" s="594"/>
      <c r="T13" s="594"/>
      <c r="U13" s="594"/>
      <c r="V13" s="594"/>
      <c r="W13" s="594"/>
      <c r="X13" s="594"/>
      <c r="Y13" s="595"/>
      <c r="Z13" s="596">
        <v>0.1</v>
      </c>
      <c r="AA13" s="596"/>
      <c r="AB13" s="596"/>
      <c r="AC13" s="596"/>
      <c r="AD13" s="597">
        <v>27620</v>
      </c>
      <c r="AE13" s="597"/>
      <c r="AF13" s="597"/>
      <c r="AG13" s="597"/>
      <c r="AH13" s="597"/>
      <c r="AI13" s="597"/>
      <c r="AJ13" s="597"/>
      <c r="AK13" s="597"/>
      <c r="AL13" s="598">
        <v>0.2</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6249194</v>
      </c>
      <c r="BH13" s="594"/>
      <c r="BI13" s="594"/>
      <c r="BJ13" s="594"/>
      <c r="BK13" s="594"/>
      <c r="BL13" s="594"/>
      <c r="BM13" s="594"/>
      <c r="BN13" s="595"/>
      <c r="BO13" s="596">
        <v>54.5</v>
      </c>
      <c r="BP13" s="596"/>
      <c r="BQ13" s="596"/>
      <c r="BR13" s="596"/>
      <c r="BS13" s="602" t="s">
        <v>111</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3574724</v>
      </c>
      <c r="CS13" s="594"/>
      <c r="CT13" s="594"/>
      <c r="CU13" s="594"/>
      <c r="CV13" s="594"/>
      <c r="CW13" s="594"/>
      <c r="CX13" s="594"/>
      <c r="CY13" s="595"/>
      <c r="CZ13" s="596">
        <v>14.4</v>
      </c>
      <c r="DA13" s="596"/>
      <c r="DB13" s="596"/>
      <c r="DC13" s="596"/>
      <c r="DD13" s="602">
        <v>2504986</v>
      </c>
      <c r="DE13" s="594"/>
      <c r="DF13" s="594"/>
      <c r="DG13" s="594"/>
      <c r="DH13" s="594"/>
      <c r="DI13" s="594"/>
      <c r="DJ13" s="594"/>
      <c r="DK13" s="594"/>
      <c r="DL13" s="594"/>
      <c r="DM13" s="594"/>
      <c r="DN13" s="594"/>
      <c r="DO13" s="594"/>
      <c r="DP13" s="595"/>
      <c r="DQ13" s="602">
        <v>1345057</v>
      </c>
      <c r="DR13" s="594"/>
      <c r="DS13" s="594"/>
      <c r="DT13" s="594"/>
      <c r="DU13" s="594"/>
      <c r="DV13" s="594"/>
      <c r="DW13" s="594"/>
      <c r="DX13" s="594"/>
      <c r="DY13" s="594"/>
      <c r="DZ13" s="594"/>
      <c r="EA13" s="594"/>
      <c r="EB13" s="594"/>
      <c r="EC13" s="603"/>
    </row>
    <row r="14" spans="2:143" ht="11.25" customHeight="1" x14ac:dyDescent="0.15">
      <c r="B14" s="590" t="s">
        <v>236</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131252</v>
      </c>
      <c r="BH14" s="594"/>
      <c r="BI14" s="594"/>
      <c r="BJ14" s="594"/>
      <c r="BK14" s="594"/>
      <c r="BL14" s="594"/>
      <c r="BM14" s="594"/>
      <c r="BN14" s="595"/>
      <c r="BO14" s="596">
        <v>1.1000000000000001</v>
      </c>
      <c r="BP14" s="596"/>
      <c r="BQ14" s="596"/>
      <c r="BR14" s="596"/>
      <c r="BS14" s="602" t="s">
        <v>111</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967577</v>
      </c>
      <c r="CS14" s="594"/>
      <c r="CT14" s="594"/>
      <c r="CU14" s="594"/>
      <c r="CV14" s="594"/>
      <c r="CW14" s="594"/>
      <c r="CX14" s="594"/>
      <c r="CY14" s="595"/>
      <c r="CZ14" s="596">
        <v>3.9</v>
      </c>
      <c r="DA14" s="596"/>
      <c r="DB14" s="596"/>
      <c r="DC14" s="596"/>
      <c r="DD14" s="602">
        <v>45904</v>
      </c>
      <c r="DE14" s="594"/>
      <c r="DF14" s="594"/>
      <c r="DG14" s="594"/>
      <c r="DH14" s="594"/>
      <c r="DI14" s="594"/>
      <c r="DJ14" s="594"/>
      <c r="DK14" s="594"/>
      <c r="DL14" s="594"/>
      <c r="DM14" s="594"/>
      <c r="DN14" s="594"/>
      <c r="DO14" s="594"/>
      <c r="DP14" s="595"/>
      <c r="DQ14" s="602">
        <v>942603</v>
      </c>
      <c r="DR14" s="594"/>
      <c r="DS14" s="594"/>
      <c r="DT14" s="594"/>
      <c r="DU14" s="594"/>
      <c r="DV14" s="594"/>
      <c r="DW14" s="594"/>
      <c r="DX14" s="594"/>
      <c r="DY14" s="594"/>
      <c r="DZ14" s="594"/>
      <c r="EA14" s="594"/>
      <c r="EB14" s="594"/>
      <c r="EC14" s="603"/>
    </row>
    <row r="15" spans="2:143" ht="11.25" customHeight="1" x14ac:dyDescent="0.15">
      <c r="B15" s="590" t="s">
        <v>239</v>
      </c>
      <c r="C15" s="591"/>
      <c r="D15" s="591"/>
      <c r="E15" s="591"/>
      <c r="F15" s="591"/>
      <c r="G15" s="591"/>
      <c r="H15" s="591"/>
      <c r="I15" s="591"/>
      <c r="J15" s="591"/>
      <c r="K15" s="591"/>
      <c r="L15" s="591"/>
      <c r="M15" s="591"/>
      <c r="N15" s="591"/>
      <c r="O15" s="591"/>
      <c r="P15" s="591"/>
      <c r="Q15" s="592"/>
      <c r="R15" s="593">
        <v>36264</v>
      </c>
      <c r="S15" s="594"/>
      <c r="T15" s="594"/>
      <c r="U15" s="594"/>
      <c r="V15" s="594"/>
      <c r="W15" s="594"/>
      <c r="X15" s="594"/>
      <c r="Y15" s="595"/>
      <c r="Z15" s="596">
        <v>0.1</v>
      </c>
      <c r="AA15" s="596"/>
      <c r="AB15" s="596"/>
      <c r="AC15" s="596"/>
      <c r="AD15" s="597">
        <v>36264</v>
      </c>
      <c r="AE15" s="597"/>
      <c r="AF15" s="597"/>
      <c r="AG15" s="597"/>
      <c r="AH15" s="597"/>
      <c r="AI15" s="597"/>
      <c r="AJ15" s="597"/>
      <c r="AK15" s="597"/>
      <c r="AL15" s="598">
        <v>0.3</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813299</v>
      </c>
      <c r="BH15" s="594"/>
      <c r="BI15" s="594"/>
      <c r="BJ15" s="594"/>
      <c r="BK15" s="594"/>
      <c r="BL15" s="594"/>
      <c r="BM15" s="594"/>
      <c r="BN15" s="595"/>
      <c r="BO15" s="596">
        <v>7.1</v>
      </c>
      <c r="BP15" s="596"/>
      <c r="BQ15" s="596"/>
      <c r="BR15" s="596"/>
      <c r="BS15" s="602" t="s">
        <v>111</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2757745</v>
      </c>
      <c r="CS15" s="594"/>
      <c r="CT15" s="594"/>
      <c r="CU15" s="594"/>
      <c r="CV15" s="594"/>
      <c r="CW15" s="594"/>
      <c r="CX15" s="594"/>
      <c r="CY15" s="595"/>
      <c r="CZ15" s="596">
        <v>11.1</v>
      </c>
      <c r="DA15" s="596"/>
      <c r="DB15" s="596"/>
      <c r="DC15" s="596"/>
      <c r="DD15" s="602">
        <v>246604</v>
      </c>
      <c r="DE15" s="594"/>
      <c r="DF15" s="594"/>
      <c r="DG15" s="594"/>
      <c r="DH15" s="594"/>
      <c r="DI15" s="594"/>
      <c r="DJ15" s="594"/>
      <c r="DK15" s="594"/>
      <c r="DL15" s="594"/>
      <c r="DM15" s="594"/>
      <c r="DN15" s="594"/>
      <c r="DO15" s="594"/>
      <c r="DP15" s="595"/>
      <c r="DQ15" s="602">
        <v>2241238</v>
      </c>
      <c r="DR15" s="594"/>
      <c r="DS15" s="594"/>
      <c r="DT15" s="594"/>
      <c r="DU15" s="594"/>
      <c r="DV15" s="594"/>
      <c r="DW15" s="594"/>
      <c r="DX15" s="594"/>
      <c r="DY15" s="594"/>
      <c r="DZ15" s="594"/>
      <c r="EA15" s="594"/>
      <c r="EB15" s="594"/>
      <c r="EC15" s="603"/>
    </row>
    <row r="16" spans="2:143" ht="11.25" customHeight="1" x14ac:dyDescent="0.15">
      <c r="B16" s="590" t="s">
        <v>242</v>
      </c>
      <c r="C16" s="591"/>
      <c r="D16" s="591"/>
      <c r="E16" s="591"/>
      <c r="F16" s="591"/>
      <c r="G16" s="591"/>
      <c r="H16" s="591"/>
      <c r="I16" s="591"/>
      <c r="J16" s="591"/>
      <c r="K16" s="591"/>
      <c r="L16" s="591"/>
      <c r="M16" s="591"/>
      <c r="N16" s="591"/>
      <c r="O16" s="591"/>
      <c r="P16" s="591"/>
      <c r="Q16" s="592"/>
      <c r="R16" s="593">
        <v>1438410</v>
      </c>
      <c r="S16" s="594"/>
      <c r="T16" s="594"/>
      <c r="U16" s="594"/>
      <c r="V16" s="594"/>
      <c r="W16" s="594"/>
      <c r="X16" s="594"/>
      <c r="Y16" s="595"/>
      <c r="Z16" s="596">
        <v>5.5</v>
      </c>
      <c r="AA16" s="596"/>
      <c r="AB16" s="596"/>
      <c r="AC16" s="596"/>
      <c r="AD16" s="597">
        <v>180212</v>
      </c>
      <c r="AE16" s="597"/>
      <c r="AF16" s="597"/>
      <c r="AG16" s="597"/>
      <c r="AH16" s="597"/>
      <c r="AI16" s="597"/>
      <c r="AJ16" s="597"/>
      <c r="AK16" s="597"/>
      <c r="AL16" s="598">
        <v>1.4</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371844</v>
      </c>
      <c r="CS16" s="594"/>
      <c r="CT16" s="594"/>
      <c r="CU16" s="594"/>
      <c r="CV16" s="594"/>
      <c r="CW16" s="594"/>
      <c r="CX16" s="594"/>
      <c r="CY16" s="595"/>
      <c r="CZ16" s="596">
        <v>1.5</v>
      </c>
      <c r="DA16" s="596"/>
      <c r="DB16" s="596"/>
      <c r="DC16" s="596"/>
      <c r="DD16" s="602" t="s">
        <v>111</v>
      </c>
      <c r="DE16" s="594"/>
      <c r="DF16" s="594"/>
      <c r="DG16" s="594"/>
      <c r="DH16" s="594"/>
      <c r="DI16" s="594"/>
      <c r="DJ16" s="594"/>
      <c r="DK16" s="594"/>
      <c r="DL16" s="594"/>
      <c r="DM16" s="594"/>
      <c r="DN16" s="594"/>
      <c r="DO16" s="594"/>
      <c r="DP16" s="595"/>
      <c r="DQ16" s="602">
        <v>58378</v>
      </c>
      <c r="DR16" s="594"/>
      <c r="DS16" s="594"/>
      <c r="DT16" s="594"/>
      <c r="DU16" s="594"/>
      <c r="DV16" s="594"/>
      <c r="DW16" s="594"/>
      <c r="DX16" s="594"/>
      <c r="DY16" s="594"/>
      <c r="DZ16" s="594"/>
      <c r="EA16" s="594"/>
      <c r="EB16" s="594"/>
      <c r="EC16" s="603"/>
    </row>
    <row r="17" spans="2:133" ht="11.25" customHeight="1" x14ac:dyDescent="0.15">
      <c r="B17" s="590" t="s">
        <v>245</v>
      </c>
      <c r="C17" s="591"/>
      <c r="D17" s="591"/>
      <c r="E17" s="591"/>
      <c r="F17" s="591"/>
      <c r="G17" s="591"/>
      <c r="H17" s="591"/>
      <c r="I17" s="591"/>
      <c r="J17" s="591"/>
      <c r="K17" s="591"/>
      <c r="L17" s="591"/>
      <c r="M17" s="591"/>
      <c r="N17" s="591"/>
      <c r="O17" s="591"/>
      <c r="P17" s="591"/>
      <c r="Q17" s="592"/>
      <c r="R17" s="593">
        <v>180212</v>
      </c>
      <c r="S17" s="594"/>
      <c r="T17" s="594"/>
      <c r="U17" s="594"/>
      <c r="V17" s="594"/>
      <c r="W17" s="594"/>
      <c r="X17" s="594"/>
      <c r="Y17" s="595"/>
      <c r="Z17" s="596">
        <v>0.7</v>
      </c>
      <c r="AA17" s="596"/>
      <c r="AB17" s="596"/>
      <c r="AC17" s="596"/>
      <c r="AD17" s="597">
        <v>180212</v>
      </c>
      <c r="AE17" s="597"/>
      <c r="AF17" s="597"/>
      <c r="AG17" s="597"/>
      <c r="AH17" s="597"/>
      <c r="AI17" s="597"/>
      <c r="AJ17" s="597"/>
      <c r="AK17" s="597"/>
      <c r="AL17" s="598">
        <v>1.4</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1757780</v>
      </c>
      <c r="CS17" s="594"/>
      <c r="CT17" s="594"/>
      <c r="CU17" s="594"/>
      <c r="CV17" s="594"/>
      <c r="CW17" s="594"/>
      <c r="CX17" s="594"/>
      <c r="CY17" s="595"/>
      <c r="CZ17" s="596">
        <v>7.1</v>
      </c>
      <c r="DA17" s="596"/>
      <c r="DB17" s="596"/>
      <c r="DC17" s="596"/>
      <c r="DD17" s="602" t="s">
        <v>111</v>
      </c>
      <c r="DE17" s="594"/>
      <c r="DF17" s="594"/>
      <c r="DG17" s="594"/>
      <c r="DH17" s="594"/>
      <c r="DI17" s="594"/>
      <c r="DJ17" s="594"/>
      <c r="DK17" s="594"/>
      <c r="DL17" s="594"/>
      <c r="DM17" s="594"/>
      <c r="DN17" s="594"/>
      <c r="DO17" s="594"/>
      <c r="DP17" s="595"/>
      <c r="DQ17" s="602">
        <v>1712974</v>
      </c>
      <c r="DR17" s="594"/>
      <c r="DS17" s="594"/>
      <c r="DT17" s="594"/>
      <c r="DU17" s="594"/>
      <c r="DV17" s="594"/>
      <c r="DW17" s="594"/>
      <c r="DX17" s="594"/>
      <c r="DY17" s="594"/>
      <c r="DZ17" s="594"/>
      <c r="EA17" s="594"/>
      <c r="EB17" s="594"/>
      <c r="EC17" s="603"/>
    </row>
    <row r="18" spans="2:133" ht="11.25" customHeight="1" x14ac:dyDescent="0.15">
      <c r="B18" s="590" t="s">
        <v>248</v>
      </c>
      <c r="C18" s="591"/>
      <c r="D18" s="591"/>
      <c r="E18" s="591"/>
      <c r="F18" s="591"/>
      <c r="G18" s="591"/>
      <c r="H18" s="591"/>
      <c r="I18" s="591"/>
      <c r="J18" s="591"/>
      <c r="K18" s="591"/>
      <c r="L18" s="591"/>
      <c r="M18" s="591"/>
      <c r="N18" s="591"/>
      <c r="O18" s="591"/>
      <c r="P18" s="591"/>
      <c r="Q18" s="592"/>
      <c r="R18" s="593">
        <v>123380</v>
      </c>
      <c r="S18" s="594"/>
      <c r="T18" s="594"/>
      <c r="U18" s="594"/>
      <c r="V18" s="594"/>
      <c r="W18" s="594"/>
      <c r="X18" s="594"/>
      <c r="Y18" s="595"/>
      <c r="Z18" s="596">
        <v>0.5</v>
      </c>
      <c r="AA18" s="596"/>
      <c r="AB18" s="596"/>
      <c r="AC18" s="596"/>
      <c r="AD18" s="597" t="s">
        <v>111</v>
      </c>
      <c r="AE18" s="597"/>
      <c r="AF18" s="597"/>
      <c r="AG18" s="597"/>
      <c r="AH18" s="597"/>
      <c r="AI18" s="597"/>
      <c r="AJ18" s="597"/>
      <c r="AK18" s="597"/>
      <c r="AL18" s="598" t="s">
        <v>111</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251</v>
      </c>
      <c r="C19" s="591"/>
      <c r="D19" s="591"/>
      <c r="E19" s="591"/>
      <c r="F19" s="591"/>
      <c r="G19" s="591"/>
      <c r="H19" s="591"/>
      <c r="I19" s="591"/>
      <c r="J19" s="591"/>
      <c r="K19" s="591"/>
      <c r="L19" s="591"/>
      <c r="M19" s="591"/>
      <c r="N19" s="591"/>
      <c r="O19" s="591"/>
      <c r="P19" s="591"/>
      <c r="Q19" s="592"/>
      <c r="R19" s="593">
        <v>1134818</v>
      </c>
      <c r="S19" s="594"/>
      <c r="T19" s="594"/>
      <c r="U19" s="594"/>
      <c r="V19" s="594"/>
      <c r="W19" s="594"/>
      <c r="X19" s="594"/>
      <c r="Y19" s="595"/>
      <c r="Z19" s="596">
        <v>4.3</v>
      </c>
      <c r="AA19" s="596"/>
      <c r="AB19" s="596"/>
      <c r="AC19" s="596"/>
      <c r="AD19" s="597" t="s">
        <v>111</v>
      </c>
      <c r="AE19" s="597"/>
      <c r="AF19" s="597"/>
      <c r="AG19" s="597"/>
      <c r="AH19" s="597"/>
      <c r="AI19" s="597"/>
      <c r="AJ19" s="597"/>
      <c r="AK19" s="597"/>
      <c r="AL19" s="598" t="s">
        <v>111</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t="s">
        <v>111</v>
      </c>
      <c r="BH19" s="594"/>
      <c r="BI19" s="594"/>
      <c r="BJ19" s="594"/>
      <c r="BK19" s="594"/>
      <c r="BL19" s="594"/>
      <c r="BM19" s="594"/>
      <c r="BN19" s="595"/>
      <c r="BO19" s="596" t="s">
        <v>111</v>
      </c>
      <c r="BP19" s="596"/>
      <c r="BQ19" s="596"/>
      <c r="BR19" s="596"/>
      <c r="BS19" s="602" t="s">
        <v>111</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254</v>
      </c>
      <c r="C20" s="591"/>
      <c r="D20" s="591"/>
      <c r="E20" s="591"/>
      <c r="F20" s="591"/>
      <c r="G20" s="591"/>
      <c r="H20" s="591"/>
      <c r="I20" s="591"/>
      <c r="J20" s="591"/>
      <c r="K20" s="591"/>
      <c r="L20" s="591"/>
      <c r="M20" s="591"/>
      <c r="N20" s="591"/>
      <c r="O20" s="591"/>
      <c r="P20" s="591"/>
      <c r="Q20" s="592"/>
      <c r="R20" s="593">
        <v>14142351</v>
      </c>
      <c r="S20" s="594"/>
      <c r="T20" s="594"/>
      <c r="U20" s="594"/>
      <c r="V20" s="594"/>
      <c r="W20" s="594"/>
      <c r="X20" s="594"/>
      <c r="Y20" s="595"/>
      <c r="Z20" s="596">
        <v>53.6</v>
      </c>
      <c r="AA20" s="596"/>
      <c r="AB20" s="596"/>
      <c r="AC20" s="596"/>
      <c r="AD20" s="597">
        <v>12884153</v>
      </c>
      <c r="AE20" s="597"/>
      <c r="AF20" s="597"/>
      <c r="AG20" s="597"/>
      <c r="AH20" s="597"/>
      <c r="AI20" s="597"/>
      <c r="AJ20" s="597"/>
      <c r="AK20" s="597"/>
      <c r="AL20" s="598">
        <v>99.4</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t="s">
        <v>111</v>
      </c>
      <c r="BH20" s="594"/>
      <c r="BI20" s="594"/>
      <c r="BJ20" s="594"/>
      <c r="BK20" s="594"/>
      <c r="BL20" s="594"/>
      <c r="BM20" s="594"/>
      <c r="BN20" s="595"/>
      <c r="BO20" s="596" t="s">
        <v>111</v>
      </c>
      <c r="BP20" s="596"/>
      <c r="BQ20" s="596"/>
      <c r="BR20" s="596"/>
      <c r="BS20" s="602" t="s">
        <v>111</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24807648</v>
      </c>
      <c r="CS20" s="594"/>
      <c r="CT20" s="594"/>
      <c r="CU20" s="594"/>
      <c r="CV20" s="594"/>
      <c r="CW20" s="594"/>
      <c r="CX20" s="594"/>
      <c r="CY20" s="595"/>
      <c r="CZ20" s="596">
        <v>100</v>
      </c>
      <c r="DA20" s="596"/>
      <c r="DB20" s="596"/>
      <c r="DC20" s="596"/>
      <c r="DD20" s="602">
        <v>4579067</v>
      </c>
      <c r="DE20" s="594"/>
      <c r="DF20" s="594"/>
      <c r="DG20" s="594"/>
      <c r="DH20" s="594"/>
      <c r="DI20" s="594"/>
      <c r="DJ20" s="594"/>
      <c r="DK20" s="594"/>
      <c r="DL20" s="594"/>
      <c r="DM20" s="594"/>
      <c r="DN20" s="594"/>
      <c r="DO20" s="594"/>
      <c r="DP20" s="595"/>
      <c r="DQ20" s="602">
        <v>15037332</v>
      </c>
      <c r="DR20" s="594"/>
      <c r="DS20" s="594"/>
      <c r="DT20" s="594"/>
      <c r="DU20" s="594"/>
      <c r="DV20" s="594"/>
      <c r="DW20" s="594"/>
      <c r="DX20" s="594"/>
      <c r="DY20" s="594"/>
      <c r="DZ20" s="594"/>
      <c r="EA20" s="594"/>
      <c r="EB20" s="594"/>
      <c r="EC20" s="603"/>
    </row>
    <row r="21" spans="2:133" ht="11.25" customHeight="1" x14ac:dyDescent="0.15">
      <c r="B21" s="590" t="s">
        <v>257</v>
      </c>
      <c r="C21" s="591"/>
      <c r="D21" s="591"/>
      <c r="E21" s="591"/>
      <c r="F21" s="591"/>
      <c r="G21" s="591"/>
      <c r="H21" s="591"/>
      <c r="I21" s="591"/>
      <c r="J21" s="591"/>
      <c r="K21" s="591"/>
      <c r="L21" s="591"/>
      <c r="M21" s="591"/>
      <c r="N21" s="591"/>
      <c r="O21" s="591"/>
      <c r="P21" s="591"/>
      <c r="Q21" s="592"/>
      <c r="R21" s="593">
        <v>7884</v>
      </c>
      <c r="S21" s="594"/>
      <c r="T21" s="594"/>
      <c r="U21" s="594"/>
      <c r="V21" s="594"/>
      <c r="W21" s="594"/>
      <c r="X21" s="594"/>
      <c r="Y21" s="595"/>
      <c r="Z21" s="596">
        <v>0</v>
      </c>
      <c r="AA21" s="596"/>
      <c r="AB21" s="596"/>
      <c r="AC21" s="596"/>
      <c r="AD21" s="597">
        <v>7884</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111</v>
      </c>
      <c r="BH21" s="594"/>
      <c r="BI21" s="594"/>
      <c r="BJ21" s="594"/>
      <c r="BK21" s="594"/>
      <c r="BL21" s="594"/>
      <c r="BM21" s="594"/>
      <c r="BN21" s="595"/>
      <c r="BO21" s="596" t="s">
        <v>111</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259</v>
      </c>
      <c r="C22" s="591"/>
      <c r="D22" s="591"/>
      <c r="E22" s="591"/>
      <c r="F22" s="591"/>
      <c r="G22" s="591"/>
      <c r="H22" s="591"/>
      <c r="I22" s="591"/>
      <c r="J22" s="591"/>
      <c r="K22" s="591"/>
      <c r="L22" s="591"/>
      <c r="M22" s="591"/>
      <c r="N22" s="591"/>
      <c r="O22" s="591"/>
      <c r="P22" s="591"/>
      <c r="Q22" s="592"/>
      <c r="R22" s="593">
        <v>257480</v>
      </c>
      <c r="S22" s="594"/>
      <c r="T22" s="594"/>
      <c r="U22" s="594"/>
      <c r="V22" s="594"/>
      <c r="W22" s="594"/>
      <c r="X22" s="594"/>
      <c r="Y22" s="595"/>
      <c r="Z22" s="596">
        <v>1</v>
      </c>
      <c r="AA22" s="596"/>
      <c r="AB22" s="596"/>
      <c r="AC22" s="596"/>
      <c r="AD22" s="597">
        <v>2233</v>
      </c>
      <c r="AE22" s="597"/>
      <c r="AF22" s="597"/>
      <c r="AG22" s="597"/>
      <c r="AH22" s="597"/>
      <c r="AI22" s="597"/>
      <c r="AJ22" s="597"/>
      <c r="AK22" s="597"/>
      <c r="AL22" s="598">
        <v>0</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262</v>
      </c>
      <c r="C23" s="591"/>
      <c r="D23" s="591"/>
      <c r="E23" s="591"/>
      <c r="F23" s="591"/>
      <c r="G23" s="591"/>
      <c r="H23" s="591"/>
      <c r="I23" s="591"/>
      <c r="J23" s="591"/>
      <c r="K23" s="591"/>
      <c r="L23" s="591"/>
      <c r="M23" s="591"/>
      <c r="N23" s="591"/>
      <c r="O23" s="591"/>
      <c r="P23" s="591"/>
      <c r="Q23" s="592"/>
      <c r="R23" s="593">
        <v>249771</v>
      </c>
      <c r="S23" s="594"/>
      <c r="T23" s="594"/>
      <c r="U23" s="594"/>
      <c r="V23" s="594"/>
      <c r="W23" s="594"/>
      <c r="X23" s="594"/>
      <c r="Y23" s="595"/>
      <c r="Z23" s="596">
        <v>0.9</v>
      </c>
      <c r="AA23" s="596"/>
      <c r="AB23" s="596"/>
      <c r="AC23" s="596"/>
      <c r="AD23" s="597">
        <v>24556</v>
      </c>
      <c r="AE23" s="597"/>
      <c r="AF23" s="597"/>
      <c r="AG23" s="597"/>
      <c r="AH23" s="597"/>
      <c r="AI23" s="597"/>
      <c r="AJ23" s="597"/>
      <c r="AK23" s="597"/>
      <c r="AL23" s="598">
        <v>0.2</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x14ac:dyDescent="0.15">
      <c r="B24" s="590" t="s">
        <v>269</v>
      </c>
      <c r="C24" s="591"/>
      <c r="D24" s="591"/>
      <c r="E24" s="591"/>
      <c r="F24" s="591"/>
      <c r="G24" s="591"/>
      <c r="H24" s="591"/>
      <c r="I24" s="591"/>
      <c r="J24" s="591"/>
      <c r="K24" s="591"/>
      <c r="L24" s="591"/>
      <c r="M24" s="591"/>
      <c r="N24" s="591"/>
      <c r="O24" s="591"/>
      <c r="P24" s="591"/>
      <c r="Q24" s="592"/>
      <c r="R24" s="593">
        <v>65653</v>
      </c>
      <c r="S24" s="594"/>
      <c r="T24" s="594"/>
      <c r="U24" s="594"/>
      <c r="V24" s="594"/>
      <c r="W24" s="594"/>
      <c r="X24" s="594"/>
      <c r="Y24" s="595"/>
      <c r="Z24" s="596">
        <v>0.2</v>
      </c>
      <c r="AA24" s="596"/>
      <c r="AB24" s="596"/>
      <c r="AC24" s="596"/>
      <c r="AD24" s="597" t="s">
        <v>111</v>
      </c>
      <c r="AE24" s="597"/>
      <c r="AF24" s="597"/>
      <c r="AG24" s="597"/>
      <c r="AH24" s="597"/>
      <c r="AI24" s="597"/>
      <c r="AJ24" s="597"/>
      <c r="AK24" s="597"/>
      <c r="AL24" s="598" t="s">
        <v>111</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10665166</v>
      </c>
      <c r="CS24" s="583"/>
      <c r="CT24" s="583"/>
      <c r="CU24" s="583"/>
      <c r="CV24" s="583"/>
      <c r="CW24" s="583"/>
      <c r="CX24" s="583"/>
      <c r="CY24" s="584"/>
      <c r="CZ24" s="620">
        <v>43</v>
      </c>
      <c r="DA24" s="621"/>
      <c r="DB24" s="621"/>
      <c r="DC24" s="622"/>
      <c r="DD24" s="619">
        <v>6863996</v>
      </c>
      <c r="DE24" s="583"/>
      <c r="DF24" s="583"/>
      <c r="DG24" s="583"/>
      <c r="DH24" s="583"/>
      <c r="DI24" s="583"/>
      <c r="DJ24" s="583"/>
      <c r="DK24" s="584"/>
      <c r="DL24" s="619">
        <v>6834255</v>
      </c>
      <c r="DM24" s="583"/>
      <c r="DN24" s="583"/>
      <c r="DO24" s="583"/>
      <c r="DP24" s="583"/>
      <c r="DQ24" s="583"/>
      <c r="DR24" s="583"/>
      <c r="DS24" s="583"/>
      <c r="DT24" s="583"/>
      <c r="DU24" s="583"/>
      <c r="DV24" s="584"/>
      <c r="DW24" s="587">
        <v>49.8</v>
      </c>
      <c r="DX24" s="588"/>
      <c r="DY24" s="588"/>
      <c r="DZ24" s="588"/>
      <c r="EA24" s="588"/>
      <c r="EB24" s="588"/>
      <c r="EC24" s="589"/>
    </row>
    <row r="25" spans="2:133" ht="11.25" customHeight="1" x14ac:dyDescent="0.15">
      <c r="B25" s="590" t="s">
        <v>272</v>
      </c>
      <c r="C25" s="591"/>
      <c r="D25" s="591"/>
      <c r="E25" s="591"/>
      <c r="F25" s="591"/>
      <c r="G25" s="591"/>
      <c r="H25" s="591"/>
      <c r="I25" s="591"/>
      <c r="J25" s="591"/>
      <c r="K25" s="591"/>
      <c r="L25" s="591"/>
      <c r="M25" s="591"/>
      <c r="N25" s="591"/>
      <c r="O25" s="591"/>
      <c r="P25" s="591"/>
      <c r="Q25" s="592"/>
      <c r="R25" s="593">
        <v>3449139</v>
      </c>
      <c r="S25" s="594"/>
      <c r="T25" s="594"/>
      <c r="U25" s="594"/>
      <c r="V25" s="594"/>
      <c r="W25" s="594"/>
      <c r="X25" s="594"/>
      <c r="Y25" s="595"/>
      <c r="Z25" s="596">
        <v>13.1</v>
      </c>
      <c r="AA25" s="596"/>
      <c r="AB25" s="596"/>
      <c r="AC25" s="596"/>
      <c r="AD25" s="597" t="s">
        <v>111</v>
      </c>
      <c r="AE25" s="597"/>
      <c r="AF25" s="597"/>
      <c r="AG25" s="597"/>
      <c r="AH25" s="597"/>
      <c r="AI25" s="597"/>
      <c r="AJ25" s="597"/>
      <c r="AK25" s="597"/>
      <c r="AL25" s="598" t="s">
        <v>111</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3789715</v>
      </c>
      <c r="CS25" s="625"/>
      <c r="CT25" s="625"/>
      <c r="CU25" s="625"/>
      <c r="CV25" s="625"/>
      <c r="CW25" s="625"/>
      <c r="CX25" s="625"/>
      <c r="CY25" s="626"/>
      <c r="CZ25" s="627">
        <v>15.3</v>
      </c>
      <c r="DA25" s="628"/>
      <c r="DB25" s="628"/>
      <c r="DC25" s="629"/>
      <c r="DD25" s="602">
        <v>3587479</v>
      </c>
      <c r="DE25" s="625"/>
      <c r="DF25" s="625"/>
      <c r="DG25" s="625"/>
      <c r="DH25" s="625"/>
      <c r="DI25" s="625"/>
      <c r="DJ25" s="625"/>
      <c r="DK25" s="626"/>
      <c r="DL25" s="602">
        <v>3560929</v>
      </c>
      <c r="DM25" s="625"/>
      <c r="DN25" s="625"/>
      <c r="DO25" s="625"/>
      <c r="DP25" s="625"/>
      <c r="DQ25" s="625"/>
      <c r="DR25" s="625"/>
      <c r="DS25" s="625"/>
      <c r="DT25" s="625"/>
      <c r="DU25" s="625"/>
      <c r="DV25" s="626"/>
      <c r="DW25" s="598">
        <v>26</v>
      </c>
      <c r="DX25" s="623"/>
      <c r="DY25" s="623"/>
      <c r="DZ25" s="623"/>
      <c r="EA25" s="623"/>
      <c r="EB25" s="623"/>
      <c r="EC25" s="624"/>
    </row>
    <row r="26" spans="2:133" ht="11.25" customHeight="1" x14ac:dyDescent="0.15">
      <c r="B26" s="630" t="s">
        <v>275</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2033590</v>
      </c>
      <c r="CS26" s="594"/>
      <c r="CT26" s="594"/>
      <c r="CU26" s="594"/>
      <c r="CV26" s="594"/>
      <c r="CW26" s="594"/>
      <c r="CX26" s="594"/>
      <c r="CY26" s="595"/>
      <c r="CZ26" s="627">
        <v>8.1999999999999993</v>
      </c>
      <c r="DA26" s="628"/>
      <c r="DB26" s="628"/>
      <c r="DC26" s="629"/>
      <c r="DD26" s="602">
        <v>1938354</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3"/>
      <c r="DY26" s="623"/>
      <c r="DZ26" s="623"/>
      <c r="EA26" s="623"/>
      <c r="EB26" s="623"/>
      <c r="EC26" s="624"/>
    </row>
    <row r="27" spans="2:133" ht="11.25" customHeight="1" x14ac:dyDescent="0.15">
      <c r="B27" s="590" t="s">
        <v>278</v>
      </c>
      <c r="C27" s="591"/>
      <c r="D27" s="591"/>
      <c r="E27" s="591"/>
      <c r="F27" s="591"/>
      <c r="G27" s="591"/>
      <c r="H27" s="591"/>
      <c r="I27" s="591"/>
      <c r="J27" s="591"/>
      <c r="K27" s="591"/>
      <c r="L27" s="591"/>
      <c r="M27" s="591"/>
      <c r="N27" s="591"/>
      <c r="O27" s="591"/>
      <c r="P27" s="591"/>
      <c r="Q27" s="592"/>
      <c r="R27" s="593">
        <v>1609344</v>
      </c>
      <c r="S27" s="594"/>
      <c r="T27" s="594"/>
      <c r="U27" s="594"/>
      <c r="V27" s="594"/>
      <c r="W27" s="594"/>
      <c r="X27" s="594"/>
      <c r="Y27" s="595"/>
      <c r="Z27" s="596">
        <v>6.1</v>
      </c>
      <c r="AA27" s="596"/>
      <c r="AB27" s="596"/>
      <c r="AC27" s="596"/>
      <c r="AD27" s="597" t="s">
        <v>111</v>
      </c>
      <c r="AE27" s="597"/>
      <c r="AF27" s="597"/>
      <c r="AG27" s="597"/>
      <c r="AH27" s="597"/>
      <c r="AI27" s="597"/>
      <c r="AJ27" s="597"/>
      <c r="AK27" s="597"/>
      <c r="AL27" s="598" t="s">
        <v>111</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11469624</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5117965</v>
      </c>
      <c r="CS27" s="625"/>
      <c r="CT27" s="625"/>
      <c r="CU27" s="625"/>
      <c r="CV27" s="625"/>
      <c r="CW27" s="625"/>
      <c r="CX27" s="625"/>
      <c r="CY27" s="626"/>
      <c r="CZ27" s="627">
        <v>20.6</v>
      </c>
      <c r="DA27" s="628"/>
      <c r="DB27" s="628"/>
      <c r="DC27" s="629"/>
      <c r="DD27" s="602">
        <v>1563837</v>
      </c>
      <c r="DE27" s="625"/>
      <c r="DF27" s="625"/>
      <c r="DG27" s="625"/>
      <c r="DH27" s="625"/>
      <c r="DI27" s="625"/>
      <c r="DJ27" s="625"/>
      <c r="DK27" s="626"/>
      <c r="DL27" s="602">
        <v>1560646</v>
      </c>
      <c r="DM27" s="625"/>
      <c r="DN27" s="625"/>
      <c r="DO27" s="625"/>
      <c r="DP27" s="625"/>
      <c r="DQ27" s="625"/>
      <c r="DR27" s="625"/>
      <c r="DS27" s="625"/>
      <c r="DT27" s="625"/>
      <c r="DU27" s="625"/>
      <c r="DV27" s="626"/>
      <c r="DW27" s="598">
        <v>11.4</v>
      </c>
      <c r="DX27" s="623"/>
      <c r="DY27" s="623"/>
      <c r="DZ27" s="623"/>
      <c r="EA27" s="623"/>
      <c r="EB27" s="623"/>
      <c r="EC27" s="624"/>
    </row>
    <row r="28" spans="2:133" ht="11.25" customHeight="1" x14ac:dyDescent="0.15">
      <c r="B28" s="590" t="s">
        <v>281</v>
      </c>
      <c r="C28" s="591"/>
      <c r="D28" s="591"/>
      <c r="E28" s="591"/>
      <c r="F28" s="591"/>
      <c r="G28" s="591"/>
      <c r="H28" s="591"/>
      <c r="I28" s="591"/>
      <c r="J28" s="591"/>
      <c r="K28" s="591"/>
      <c r="L28" s="591"/>
      <c r="M28" s="591"/>
      <c r="N28" s="591"/>
      <c r="O28" s="591"/>
      <c r="P28" s="591"/>
      <c r="Q28" s="592"/>
      <c r="R28" s="593">
        <v>58478</v>
      </c>
      <c r="S28" s="594"/>
      <c r="T28" s="594"/>
      <c r="U28" s="594"/>
      <c r="V28" s="594"/>
      <c r="W28" s="594"/>
      <c r="X28" s="594"/>
      <c r="Y28" s="595"/>
      <c r="Z28" s="596">
        <v>0.2</v>
      </c>
      <c r="AA28" s="596"/>
      <c r="AB28" s="596"/>
      <c r="AC28" s="596"/>
      <c r="AD28" s="597">
        <v>6734</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1757486</v>
      </c>
      <c r="CS28" s="594"/>
      <c r="CT28" s="594"/>
      <c r="CU28" s="594"/>
      <c r="CV28" s="594"/>
      <c r="CW28" s="594"/>
      <c r="CX28" s="594"/>
      <c r="CY28" s="595"/>
      <c r="CZ28" s="627">
        <v>7.1</v>
      </c>
      <c r="DA28" s="628"/>
      <c r="DB28" s="628"/>
      <c r="DC28" s="629"/>
      <c r="DD28" s="602">
        <v>1712680</v>
      </c>
      <c r="DE28" s="594"/>
      <c r="DF28" s="594"/>
      <c r="DG28" s="594"/>
      <c r="DH28" s="594"/>
      <c r="DI28" s="594"/>
      <c r="DJ28" s="594"/>
      <c r="DK28" s="595"/>
      <c r="DL28" s="602">
        <v>1712680</v>
      </c>
      <c r="DM28" s="594"/>
      <c r="DN28" s="594"/>
      <c r="DO28" s="594"/>
      <c r="DP28" s="594"/>
      <c r="DQ28" s="594"/>
      <c r="DR28" s="594"/>
      <c r="DS28" s="594"/>
      <c r="DT28" s="594"/>
      <c r="DU28" s="594"/>
      <c r="DV28" s="595"/>
      <c r="DW28" s="598">
        <v>12.5</v>
      </c>
      <c r="DX28" s="623"/>
      <c r="DY28" s="623"/>
      <c r="DZ28" s="623"/>
      <c r="EA28" s="623"/>
      <c r="EB28" s="623"/>
      <c r="EC28" s="624"/>
    </row>
    <row r="29" spans="2:133" ht="11.25" customHeight="1" x14ac:dyDescent="0.15">
      <c r="B29" s="590" t="s">
        <v>283</v>
      </c>
      <c r="C29" s="591"/>
      <c r="D29" s="591"/>
      <c r="E29" s="591"/>
      <c r="F29" s="591"/>
      <c r="G29" s="591"/>
      <c r="H29" s="591"/>
      <c r="I29" s="591"/>
      <c r="J29" s="591"/>
      <c r="K29" s="591"/>
      <c r="L29" s="591"/>
      <c r="M29" s="591"/>
      <c r="N29" s="591"/>
      <c r="O29" s="591"/>
      <c r="P29" s="591"/>
      <c r="Q29" s="592"/>
      <c r="R29" s="593">
        <v>19460</v>
      </c>
      <c r="S29" s="594"/>
      <c r="T29" s="594"/>
      <c r="U29" s="594"/>
      <c r="V29" s="594"/>
      <c r="W29" s="594"/>
      <c r="X29" s="594"/>
      <c r="Y29" s="595"/>
      <c r="Z29" s="596">
        <v>0.1</v>
      </c>
      <c r="AA29" s="596"/>
      <c r="AB29" s="596"/>
      <c r="AC29" s="596"/>
      <c r="AD29" s="597" t="s">
        <v>111</v>
      </c>
      <c r="AE29" s="597"/>
      <c r="AF29" s="597"/>
      <c r="AG29" s="597"/>
      <c r="AH29" s="597"/>
      <c r="AI29" s="597"/>
      <c r="AJ29" s="597"/>
      <c r="AK29" s="597"/>
      <c r="AL29" s="598" t="s">
        <v>111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58</v>
      </c>
      <c r="CG29" s="608"/>
      <c r="CH29" s="608"/>
      <c r="CI29" s="608"/>
      <c r="CJ29" s="608"/>
      <c r="CK29" s="608"/>
      <c r="CL29" s="608"/>
      <c r="CM29" s="608"/>
      <c r="CN29" s="608"/>
      <c r="CO29" s="608"/>
      <c r="CP29" s="608"/>
      <c r="CQ29" s="609"/>
      <c r="CR29" s="593">
        <v>1757486</v>
      </c>
      <c r="CS29" s="625"/>
      <c r="CT29" s="625"/>
      <c r="CU29" s="625"/>
      <c r="CV29" s="625"/>
      <c r="CW29" s="625"/>
      <c r="CX29" s="625"/>
      <c r="CY29" s="626"/>
      <c r="CZ29" s="627">
        <v>7.1</v>
      </c>
      <c r="DA29" s="628"/>
      <c r="DB29" s="628"/>
      <c r="DC29" s="629"/>
      <c r="DD29" s="602">
        <v>1712680</v>
      </c>
      <c r="DE29" s="625"/>
      <c r="DF29" s="625"/>
      <c r="DG29" s="625"/>
      <c r="DH29" s="625"/>
      <c r="DI29" s="625"/>
      <c r="DJ29" s="625"/>
      <c r="DK29" s="626"/>
      <c r="DL29" s="602">
        <v>1712680</v>
      </c>
      <c r="DM29" s="625"/>
      <c r="DN29" s="625"/>
      <c r="DO29" s="625"/>
      <c r="DP29" s="625"/>
      <c r="DQ29" s="625"/>
      <c r="DR29" s="625"/>
      <c r="DS29" s="625"/>
      <c r="DT29" s="625"/>
      <c r="DU29" s="625"/>
      <c r="DV29" s="626"/>
      <c r="DW29" s="598">
        <v>12.5</v>
      </c>
      <c r="DX29" s="623"/>
      <c r="DY29" s="623"/>
      <c r="DZ29" s="623"/>
      <c r="EA29" s="623"/>
      <c r="EB29" s="623"/>
      <c r="EC29" s="624"/>
    </row>
    <row r="30" spans="2:133" ht="11.25" customHeight="1" x14ac:dyDescent="0.15">
      <c r="B30" s="590" t="s">
        <v>287</v>
      </c>
      <c r="C30" s="591"/>
      <c r="D30" s="591"/>
      <c r="E30" s="591"/>
      <c r="F30" s="591"/>
      <c r="G30" s="591"/>
      <c r="H30" s="591"/>
      <c r="I30" s="591"/>
      <c r="J30" s="591"/>
      <c r="K30" s="591"/>
      <c r="L30" s="591"/>
      <c r="M30" s="591"/>
      <c r="N30" s="591"/>
      <c r="O30" s="591"/>
      <c r="P30" s="591"/>
      <c r="Q30" s="592"/>
      <c r="R30" s="593">
        <v>1350764</v>
      </c>
      <c r="S30" s="594"/>
      <c r="T30" s="594"/>
      <c r="U30" s="594"/>
      <c r="V30" s="594"/>
      <c r="W30" s="594"/>
      <c r="X30" s="594"/>
      <c r="Y30" s="595"/>
      <c r="Z30" s="596">
        <v>5.0999999999999996</v>
      </c>
      <c r="AA30" s="596"/>
      <c r="AB30" s="596"/>
      <c r="AC30" s="596"/>
      <c r="AD30" s="597" t="s">
        <v>111</v>
      </c>
      <c r="AE30" s="597"/>
      <c r="AF30" s="597"/>
      <c r="AG30" s="597"/>
      <c r="AH30" s="597"/>
      <c r="AI30" s="597"/>
      <c r="AJ30" s="597"/>
      <c r="AK30" s="597"/>
      <c r="AL30" s="598" t="s">
        <v>111</v>
      </c>
      <c r="AM30" s="599"/>
      <c r="AN30" s="599"/>
      <c r="AO30" s="600"/>
      <c r="AP30" s="639" t="s">
        <v>288</v>
      </c>
      <c r="AQ30" s="640"/>
      <c r="AR30" s="640"/>
      <c r="AS30" s="640"/>
      <c r="AT30" s="645" t="s">
        <v>289</v>
      </c>
      <c r="AU30" s="182"/>
      <c r="AV30" s="182"/>
      <c r="AW30" s="182"/>
      <c r="AX30" s="579" t="s">
        <v>169</v>
      </c>
      <c r="AY30" s="580"/>
      <c r="AZ30" s="580"/>
      <c r="BA30" s="580"/>
      <c r="BB30" s="580"/>
      <c r="BC30" s="580"/>
      <c r="BD30" s="580"/>
      <c r="BE30" s="580"/>
      <c r="BF30" s="581"/>
      <c r="BG30" s="651">
        <v>98.4</v>
      </c>
      <c r="BH30" s="652"/>
      <c r="BI30" s="652"/>
      <c r="BJ30" s="652"/>
      <c r="BK30" s="652"/>
      <c r="BL30" s="652"/>
      <c r="BM30" s="588">
        <v>93.3</v>
      </c>
      <c r="BN30" s="652"/>
      <c r="BO30" s="652"/>
      <c r="BP30" s="652"/>
      <c r="BQ30" s="653"/>
      <c r="BR30" s="651">
        <v>98.3</v>
      </c>
      <c r="BS30" s="652"/>
      <c r="BT30" s="652"/>
      <c r="BU30" s="652"/>
      <c r="BV30" s="652"/>
      <c r="BW30" s="652"/>
      <c r="BX30" s="588">
        <v>92.8</v>
      </c>
      <c r="BY30" s="652"/>
      <c r="BZ30" s="652"/>
      <c r="CA30" s="652"/>
      <c r="CB30" s="653"/>
      <c r="CD30" s="656"/>
      <c r="CE30" s="657"/>
      <c r="CF30" s="607" t="s">
        <v>290</v>
      </c>
      <c r="CG30" s="608"/>
      <c r="CH30" s="608"/>
      <c r="CI30" s="608"/>
      <c r="CJ30" s="608"/>
      <c r="CK30" s="608"/>
      <c r="CL30" s="608"/>
      <c r="CM30" s="608"/>
      <c r="CN30" s="608"/>
      <c r="CO30" s="608"/>
      <c r="CP30" s="608"/>
      <c r="CQ30" s="609"/>
      <c r="CR30" s="593">
        <v>1560879</v>
      </c>
      <c r="CS30" s="594"/>
      <c r="CT30" s="594"/>
      <c r="CU30" s="594"/>
      <c r="CV30" s="594"/>
      <c r="CW30" s="594"/>
      <c r="CX30" s="594"/>
      <c r="CY30" s="595"/>
      <c r="CZ30" s="627">
        <v>6.3</v>
      </c>
      <c r="DA30" s="628"/>
      <c r="DB30" s="628"/>
      <c r="DC30" s="629"/>
      <c r="DD30" s="602">
        <v>1516073</v>
      </c>
      <c r="DE30" s="594"/>
      <c r="DF30" s="594"/>
      <c r="DG30" s="594"/>
      <c r="DH30" s="594"/>
      <c r="DI30" s="594"/>
      <c r="DJ30" s="594"/>
      <c r="DK30" s="595"/>
      <c r="DL30" s="602">
        <v>1516073</v>
      </c>
      <c r="DM30" s="594"/>
      <c r="DN30" s="594"/>
      <c r="DO30" s="594"/>
      <c r="DP30" s="594"/>
      <c r="DQ30" s="594"/>
      <c r="DR30" s="594"/>
      <c r="DS30" s="594"/>
      <c r="DT30" s="594"/>
      <c r="DU30" s="594"/>
      <c r="DV30" s="595"/>
      <c r="DW30" s="598">
        <v>11.1</v>
      </c>
      <c r="DX30" s="623"/>
      <c r="DY30" s="623"/>
      <c r="DZ30" s="623"/>
      <c r="EA30" s="623"/>
      <c r="EB30" s="623"/>
      <c r="EC30" s="624"/>
    </row>
    <row r="31" spans="2:133" ht="11.25" customHeight="1" x14ac:dyDescent="0.15">
      <c r="B31" s="590" t="s">
        <v>291</v>
      </c>
      <c r="C31" s="591"/>
      <c r="D31" s="591"/>
      <c r="E31" s="591"/>
      <c r="F31" s="591"/>
      <c r="G31" s="591"/>
      <c r="H31" s="591"/>
      <c r="I31" s="591"/>
      <c r="J31" s="591"/>
      <c r="K31" s="591"/>
      <c r="L31" s="591"/>
      <c r="M31" s="591"/>
      <c r="N31" s="591"/>
      <c r="O31" s="591"/>
      <c r="P31" s="591"/>
      <c r="Q31" s="592"/>
      <c r="R31" s="593">
        <v>1776977</v>
      </c>
      <c r="S31" s="594"/>
      <c r="T31" s="594"/>
      <c r="U31" s="594"/>
      <c r="V31" s="594"/>
      <c r="W31" s="594"/>
      <c r="X31" s="594"/>
      <c r="Y31" s="595"/>
      <c r="Z31" s="596">
        <v>6.7</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97.6</v>
      </c>
      <c r="BH31" s="625"/>
      <c r="BI31" s="625"/>
      <c r="BJ31" s="625"/>
      <c r="BK31" s="625"/>
      <c r="BL31" s="625"/>
      <c r="BM31" s="599">
        <v>92</v>
      </c>
      <c r="BN31" s="649"/>
      <c r="BO31" s="649"/>
      <c r="BP31" s="649"/>
      <c r="BQ31" s="650"/>
      <c r="BR31" s="648">
        <v>97.3</v>
      </c>
      <c r="BS31" s="625"/>
      <c r="BT31" s="625"/>
      <c r="BU31" s="625"/>
      <c r="BV31" s="625"/>
      <c r="BW31" s="625"/>
      <c r="BX31" s="599">
        <v>90.8</v>
      </c>
      <c r="BY31" s="649"/>
      <c r="BZ31" s="649"/>
      <c r="CA31" s="649"/>
      <c r="CB31" s="650"/>
      <c r="CD31" s="656"/>
      <c r="CE31" s="657"/>
      <c r="CF31" s="607" t="s">
        <v>294</v>
      </c>
      <c r="CG31" s="608"/>
      <c r="CH31" s="608"/>
      <c r="CI31" s="608"/>
      <c r="CJ31" s="608"/>
      <c r="CK31" s="608"/>
      <c r="CL31" s="608"/>
      <c r="CM31" s="608"/>
      <c r="CN31" s="608"/>
      <c r="CO31" s="608"/>
      <c r="CP31" s="608"/>
      <c r="CQ31" s="609"/>
      <c r="CR31" s="593">
        <v>196607</v>
      </c>
      <c r="CS31" s="625"/>
      <c r="CT31" s="625"/>
      <c r="CU31" s="625"/>
      <c r="CV31" s="625"/>
      <c r="CW31" s="625"/>
      <c r="CX31" s="625"/>
      <c r="CY31" s="626"/>
      <c r="CZ31" s="627">
        <v>0.8</v>
      </c>
      <c r="DA31" s="628"/>
      <c r="DB31" s="628"/>
      <c r="DC31" s="629"/>
      <c r="DD31" s="602">
        <v>196607</v>
      </c>
      <c r="DE31" s="625"/>
      <c r="DF31" s="625"/>
      <c r="DG31" s="625"/>
      <c r="DH31" s="625"/>
      <c r="DI31" s="625"/>
      <c r="DJ31" s="625"/>
      <c r="DK31" s="626"/>
      <c r="DL31" s="602">
        <v>196607</v>
      </c>
      <c r="DM31" s="625"/>
      <c r="DN31" s="625"/>
      <c r="DO31" s="625"/>
      <c r="DP31" s="625"/>
      <c r="DQ31" s="625"/>
      <c r="DR31" s="625"/>
      <c r="DS31" s="625"/>
      <c r="DT31" s="625"/>
      <c r="DU31" s="625"/>
      <c r="DV31" s="626"/>
      <c r="DW31" s="598">
        <v>1.4</v>
      </c>
      <c r="DX31" s="623"/>
      <c r="DY31" s="623"/>
      <c r="DZ31" s="623"/>
      <c r="EA31" s="623"/>
      <c r="EB31" s="623"/>
      <c r="EC31" s="624"/>
    </row>
    <row r="32" spans="2:133" ht="11.25" customHeight="1" x14ac:dyDescent="0.15">
      <c r="B32" s="590" t="s">
        <v>295</v>
      </c>
      <c r="C32" s="591"/>
      <c r="D32" s="591"/>
      <c r="E32" s="591"/>
      <c r="F32" s="591"/>
      <c r="G32" s="591"/>
      <c r="H32" s="591"/>
      <c r="I32" s="591"/>
      <c r="J32" s="591"/>
      <c r="K32" s="591"/>
      <c r="L32" s="591"/>
      <c r="M32" s="591"/>
      <c r="N32" s="591"/>
      <c r="O32" s="591"/>
      <c r="P32" s="591"/>
      <c r="Q32" s="592"/>
      <c r="R32" s="593">
        <v>768523</v>
      </c>
      <c r="S32" s="594"/>
      <c r="T32" s="594"/>
      <c r="U32" s="594"/>
      <c r="V32" s="594"/>
      <c r="W32" s="594"/>
      <c r="X32" s="594"/>
      <c r="Y32" s="595"/>
      <c r="Z32" s="596">
        <v>2.9</v>
      </c>
      <c r="AA32" s="596"/>
      <c r="AB32" s="596"/>
      <c r="AC32" s="596"/>
      <c r="AD32" s="597">
        <v>30095</v>
      </c>
      <c r="AE32" s="597"/>
      <c r="AF32" s="597"/>
      <c r="AG32" s="597"/>
      <c r="AH32" s="597"/>
      <c r="AI32" s="597"/>
      <c r="AJ32" s="597"/>
      <c r="AK32" s="597"/>
      <c r="AL32" s="598">
        <v>0.2</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98.8</v>
      </c>
      <c r="BH32" s="661"/>
      <c r="BI32" s="661"/>
      <c r="BJ32" s="661"/>
      <c r="BK32" s="661"/>
      <c r="BL32" s="661"/>
      <c r="BM32" s="662">
        <v>93.5</v>
      </c>
      <c r="BN32" s="661"/>
      <c r="BO32" s="661"/>
      <c r="BP32" s="661"/>
      <c r="BQ32" s="663"/>
      <c r="BR32" s="660">
        <v>98.7</v>
      </c>
      <c r="BS32" s="661"/>
      <c r="BT32" s="661"/>
      <c r="BU32" s="661"/>
      <c r="BV32" s="661"/>
      <c r="BW32" s="661"/>
      <c r="BX32" s="662">
        <v>93.4</v>
      </c>
      <c r="BY32" s="661"/>
      <c r="BZ32" s="661"/>
      <c r="CA32" s="661"/>
      <c r="CB32" s="663"/>
      <c r="CD32" s="658"/>
      <c r="CE32" s="659"/>
      <c r="CF32" s="607" t="s">
        <v>297</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3"/>
      <c r="DY32" s="623"/>
      <c r="DZ32" s="623"/>
      <c r="EA32" s="623"/>
      <c r="EB32" s="623"/>
      <c r="EC32" s="624"/>
    </row>
    <row r="33" spans="2:133" ht="11.25" customHeight="1" x14ac:dyDescent="0.15">
      <c r="B33" s="590" t="s">
        <v>298</v>
      </c>
      <c r="C33" s="591"/>
      <c r="D33" s="591"/>
      <c r="E33" s="591"/>
      <c r="F33" s="591"/>
      <c r="G33" s="591"/>
      <c r="H33" s="591"/>
      <c r="I33" s="591"/>
      <c r="J33" s="591"/>
      <c r="K33" s="591"/>
      <c r="L33" s="591"/>
      <c r="M33" s="591"/>
      <c r="N33" s="591"/>
      <c r="O33" s="591"/>
      <c r="P33" s="591"/>
      <c r="Q33" s="592"/>
      <c r="R33" s="593">
        <v>2628276</v>
      </c>
      <c r="S33" s="594"/>
      <c r="T33" s="594"/>
      <c r="U33" s="594"/>
      <c r="V33" s="594"/>
      <c r="W33" s="594"/>
      <c r="X33" s="594"/>
      <c r="Y33" s="595"/>
      <c r="Z33" s="596">
        <v>10</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9191571</v>
      </c>
      <c r="CS33" s="625"/>
      <c r="CT33" s="625"/>
      <c r="CU33" s="625"/>
      <c r="CV33" s="625"/>
      <c r="CW33" s="625"/>
      <c r="CX33" s="625"/>
      <c r="CY33" s="626"/>
      <c r="CZ33" s="627">
        <v>37.1</v>
      </c>
      <c r="DA33" s="628"/>
      <c r="DB33" s="628"/>
      <c r="DC33" s="629"/>
      <c r="DD33" s="602">
        <v>7362655</v>
      </c>
      <c r="DE33" s="625"/>
      <c r="DF33" s="625"/>
      <c r="DG33" s="625"/>
      <c r="DH33" s="625"/>
      <c r="DI33" s="625"/>
      <c r="DJ33" s="625"/>
      <c r="DK33" s="626"/>
      <c r="DL33" s="602">
        <v>5456873</v>
      </c>
      <c r="DM33" s="625"/>
      <c r="DN33" s="625"/>
      <c r="DO33" s="625"/>
      <c r="DP33" s="625"/>
      <c r="DQ33" s="625"/>
      <c r="DR33" s="625"/>
      <c r="DS33" s="625"/>
      <c r="DT33" s="625"/>
      <c r="DU33" s="625"/>
      <c r="DV33" s="626"/>
      <c r="DW33" s="598">
        <v>39.799999999999997</v>
      </c>
      <c r="DX33" s="623"/>
      <c r="DY33" s="623"/>
      <c r="DZ33" s="623"/>
      <c r="EA33" s="623"/>
      <c r="EB33" s="623"/>
      <c r="EC33" s="624"/>
    </row>
    <row r="34" spans="2:133" ht="11.25" customHeight="1" x14ac:dyDescent="0.15">
      <c r="B34" s="590" t="s">
        <v>300</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3565462</v>
      </c>
      <c r="CS34" s="594"/>
      <c r="CT34" s="594"/>
      <c r="CU34" s="594"/>
      <c r="CV34" s="594"/>
      <c r="CW34" s="594"/>
      <c r="CX34" s="594"/>
      <c r="CY34" s="595"/>
      <c r="CZ34" s="627">
        <v>14.4</v>
      </c>
      <c r="DA34" s="628"/>
      <c r="DB34" s="628"/>
      <c r="DC34" s="629"/>
      <c r="DD34" s="602">
        <v>2725702</v>
      </c>
      <c r="DE34" s="594"/>
      <c r="DF34" s="594"/>
      <c r="DG34" s="594"/>
      <c r="DH34" s="594"/>
      <c r="DI34" s="594"/>
      <c r="DJ34" s="594"/>
      <c r="DK34" s="595"/>
      <c r="DL34" s="602">
        <v>2163056</v>
      </c>
      <c r="DM34" s="594"/>
      <c r="DN34" s="594"/>
      <c r="DO34" s="594"/>
      <c r="DP34" s="594"/>
      <c r="DQ34" s="594"/>
      <c r="DR34" s="594"/>
      <c r="DS34" s="594"/>
      <c r="DT34" s="594"/>
      <c r="DU34" s="594"/>
      <c r="DV34" s="595"/>
      <c r="DW34" s="598">
        <v>15.8</v>
      </c>
      <c r="DX34" s="623"/>
      <c r="DY34" s="623"/>
      <c r="DZ34" s="623"/>
      <c r="EA34" s="623"/>
      <c r="EB34" s="623"/>
      <c r="EC34" s="624"/>
    </row>
    <row r="35" spans="2:133" ht="11.25" customHeight="1" x14ac:dyDescent="0.15">
      <c r="B35" s="590" t="s">
        <v>304</v>
      </c>
      <c r="C35" s="591"/>
      <c r="D35" s="591"/>
      <c r="E35" s="591"/>
      <c r="F35" s="591"/>
      <c r="G35" s="591"/>
      <c r="H35" s="591"/>
      <c r="I35" s="591"/>
      <c r="J35" s="591"/>
      <c r="K35" s="591"/>
      <c r="L35" s="591"/>
      <c r="M35" s="591"/>
      <c r="N35" s="591"/>
      <c r="O35" s="591"/>
      <c r="P35" s="591"/>
      <c r="Q35" s="592"/>
      <c r="R35" s="593">
        <v>754000</v>
      </c>
      <c r="S35" s="594"/>
      <c r="T35" s="594"/>
      <c r="U35" s="594"/>
      <c r="V35" s="594"/>
      <c r="W35" s="594"/>
      <c r="X35" s="594"/>
      <c r="Y35" s="595"/>
      <c r="Z35" s="596">
        <v>2.9</v>
      </c>
      <c r="AA35" s="596"/>
      <c r="AB35" s="596"/>
      <c r="AC35" s="596"/>
      <c r="AD35" s="597" t="s">
        <v>111</v>
      </c>
      <c r="AE35" s="597"/>
      <c r="AF35" s="597"/>
      <c r="AG35" s="597"/>
      <c r="AH35" s="597"/>
      <c r="AI35" s="597"/>
      <c r="AJ35" s="597"/>
      <c r="AK35" s="597"/>
      <c r="AL35" s="598" t="s">
        <v>111</v>
      </c>
      <c r="AM35" s="599"/>
      <c r="AN35" s="599"/>
      <c r="AO35" s="600"/>
      <c r="AP35" s="186"/>
      <c r="AQ35" s="604" t="s">
        <v>305</v>
      </c>
      <c r="AR35" s="605"/>
      <c r="AS35" s="605"/>
      <c r="AT35" s="605"/>
      <c r="AU35" s="605"/>
      <c r="AV35" s="605"/>
      <c r="AW35" s="605"/>
      <c r="AX35" s="605"/>
      <c r="AY35" s="606"/>
      <c r="AZ35" s="582">
        <v>2540337</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310713</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209492</v>
      </c>
      <c r="CS35" s="625"/>
      <c r="CT35" s="625"/>
      <c r="CU35" s="625"/>
      <c r="CV35" s="625"/>
      <c r="CW35" s="625"/>
      <c r="CX35" s="625"/>
      <c r="CY35" s="626"/>
      <c r="CZ35" s="627">
        <v>0.8</v>
      </c>
      <c r="DA35" s="628"/>
      <c r="DB35" s="628"/>
      <c r="DC35" s="629"/>
      <c r="DD35" s="602">
        <v>199219</v>
      </c>
      <c r="DE35" s="625"/>
      <c r="DF35" s="625"/>
      <c r="DG35" s="625"/>
      <c r="DH35" s="625"/>
      <c r="DI35" s="625"/>
      <c r="DJ35" s="625"/>
      <c r="DK35" s="626"/>
      <c r="DL35" s="602">
        <v>199219</v>
      </c>
      <c r="DM35" s="625"/>
      <c r="DN35" s="625"/>
      <c r="DO35" s="625"/>
      <c r="DP35" s="625"/>
      <c r="DQ35" s="625"/>
      <c r="DR35" s="625"/>
      <c r="DS35" s="625"/>
      <c r="DT35" s="625"/>
      <c r="DU35" s="625"/>
      <c r="DV35" s="626"/>
      <c r="DW35" s="598">
        <v>1.5</v>
      </c>
      <c r="DX35" s="623"/>
      <c r="DY35" s="623"/>
      <c r="DZ35" s="623"/>
      <c r="EA35" s="623"/>
      <c r="EB35" s="623"/>
      <c r="EC35" s="624"/>
    </row>
    <row r="36" spans="2:133" ht="11.25" customHeight="1" x14ac:dyDescent="0.15">
      <c r="B36" s="636" t="s">
        <v>308</v>
      </c>
      <c r="C36" s="637"/>
      <c r="D36" s="637"/>
      <c r="E36" s="637"/>
      <c r="F36" s="637"/>
      <c r="G36" s="637"/>
      <c r="H36" s="637"/>
      <c r="I36" s="637"/>
      <c r="J36" s="637"/>
      <c r="K36" s="637"/>
      <c r="L36" s="637"/>
      <c r="M36" s="637"/>
      <c r="N36" s="637"/>
      <c r="O36" s="637"/>
      <c r="P36" s="637"/>
      <c r="Q36" s="638"/>
      <c r="R36" s="665">
        <v>26384100</v>
      </c>
      <c r="S36" s="666"/>
      <c r="T36" s="666"/>
      <c r="U36" s="666"/>
      <c r="V36" s="666"/>
      <c r="W36" s="666"/>
      <c r="X36" s="666"/>
      <c r="Y36" s="667"/>
      <c r="Z36" s="668">
        <v>100</v>
      </c>
      <c r="AA36" s="668"/>
      <c r="AB36" s="668"/>
      <c r="AC36" s="668"/>
      <c r="AD36" s="669">
        <v>12955655</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580325</v>
      </c>
      <c r="BA36" s="594"/>
      <c r="BB36" s="594"/>
      <c r="BC36" s="594"/>
      <c r="BD36" s="625"/>
      <c r="BE36" s="625"/>
      <c r="BF36" s="650"/>
      <c r="BG36" s="607" t="s">
        <v>310</v>
      </c>
      <c r="BH36" s="608"/>
      <c r="BI36" s="608"/>
      <c r="BJ36" s="608"/>
      <c r="BK36" s="608"/>
      <c r="BL36" s="608"/>
      <c r="BM36" s="608"/>
      <c r="BN36" s="608"/>
      <c r="BO36" s="608"/>
      <c r="BP36" s="608"/>
      <c r="BQ36" s="608"/>
      <c r="BR36" s="608"/>
      <c r="BS36" s="608"/>
      <c r="BT36" s="608"/>
      <c r="BU36" s="609"/>
      <c r="BV36" s="593">
        <v>240300</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2506086</v>
      </c>
      <c r="CS36" s="594"/>
      <c r="CT36" s="594"/>
      <c r="CU36" s="594"/>
      <c r="CV36" s="594"/>
      <c r="CW36" s="594"/>
      <c r="CX36" s="594"/>
      <c r="CY36" s="595"/>
      <c r="CZ36" s="627">
        <v>10.1</v>
      </c>
      <c r="DA36" s="628"/>
      <c r="DB36" s="628"/>
      <c r="DC36" s="629"/>
      <c r="DD36" s="602">
        <v>2297026</v>
      </c>
      <c r="DE36" s="594"/>
      <c r="DF36" s="594"/>
      <c r="DG36" s="594"/>
      <c r="DH36" s="594"/>
      <c r="DI36" s="594"/>
      <c r="DJ36" s="594"/>
      <c r="DK36" s="595"/>
      <c r="DL36" s="602">
        <v>1399356</v>
      </c>
      <c r="DM36" s="594"/>
      <c r="DN36" s="594"/>
      <c r="DO36" s="594"/>
      <c r="DP36" s="594"/>
      <c r="DQ36" s="594"/>
      <c r="DR36" s="594"/>
      <c r="DS36" s="594"/>
      <c r="DT36" s="594"/>
      <c r="DU36" s="594"/>
      <c r="DV36" s="595"/>
      <c r="DW36" s="598">
        <v>10.199999999999999</v>
      </c>
      <c r="DX36" s="623"/>
      <c r="DY36" s="623"/>
      <c r="DZ36" s="623"/>
      <c r="EA36" s="623"/>
      <c r="EB36" s="623"/>
      <c r="EC36" s="624"/>
    </row>
    <row r="37" spans="2:133" ht="11.25" customHeight="1" x14ac:dyDescent="0.15">
      <c r="AQ37" s="672" t="s">
        <v>312</v>
      </c>
      <c r="AR37" s="673"/>
      <c r="AS37" s="673"/>
      <c r="AT37" s="673"/>
      <c r="AU37" s="673"/>
      <c r="AV37" s="673"/>
      <c r="AW37" s="673"/>
      <c r="AX37" s="673"/>
      <c r="AY37" s="674"/>
      <c r="AZ37" s="593">
        <v>156224</v>
      </c>
      <c r="BA37" s="594"/>
      <c r="BB37" s="594"/>
      <c r="BC37" s="594"/>
      <c r="BD37" s="625"/>
      <c r="BE37" s="625"/>
      <c r="BF37" s="650"/>
      <c r="BG37" s="607" t="s">
        <v>313</v>
      </c>
      <c r="BH37" s="608"/>
      <c r="BI37" s="608"/>
      <c r="BJ37" s="608"/>
      <c r="BK37" s="608"/>
      <c r="BL37" s="608"/>
      <c r="BM37" s="608"/>
      <c r="BN37" s="608"/>
      <c r="BO37" s="608"/>
      <c r="BP37" s="608"/>
      <c r="BQ37" s="608"/>
      <c r="BR37" s="608"/>
      <c r="BS37" s="608"/>
      <c r="BT37" s="608"/>
      <c r="BU37" s="609"/>
      <c r="BV37" s="593">
        <v>12905</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1479859</v>
      </c>
      <c r="CS37" s="625"/>
      <c r="CT37" s="625"/>
      <c r="CU37" s="625"/>
      <c r="CV37" s="625"/>
      <c r="CW37" s="625"/>
      <c r="CX37" s="625"/>
      <c r="CY37" s="626"/>
      <c r="CZ37" s="627">
        <v>6</v>
      </c>
      <c r="DA37" s="628"/>
      <c r="DB37" s="628"/>
      <c r="DC37" s="629"/>
      <c r="DD37" s="602">
        <v>1479859</v>
      </c>
      <c r="DE37" s="625"/>
      <c r="DF37" s="625"/>
      <c r="DG37" s="625"/>
      <c r="DH37" s="625"/>
      <c r="DI37" s="625"/>
      <c r="DJ37" s="625"/>
      <c r="DK37" s="626"/>
      <c r="DL37" s="602">
        <v>1326874</v>
      </c>
      <c r="DM37" s="625"/>
      <c r="DN37" s="625"/>
      <c r="DO37" s="625"/>
      <c r="DP37" s="625"/>
      <c r="DQ37" s="625"/>
      <c r="DR37" s="625"/>
      <c r="DS37" s="625"/>
      <c r="DT37" s="625"/>
      <c r="DU37" s="625"/>
      <c r="DV37" s="626"/>
      <c r="DW37" s="598">
        <v>9.6999999999999993</v>
      </c>
      <c r="DX37" s="623"/>
      <c r="DY37" s="623"/>
      <c r="DZ37" s="623"/>
      <c r="EA37" s="623"/>
      <c r="EB37" s="623"/>
      <c r="EC37" s="624"/>
    </row>
    <row r="38" spans="2:133" ht="11.25" customHeight="1" x14ac:dyDescent="0.15">
      <c r="AQ38" s="672" t="s">
        <v>315</v>
      </c>
      <c r="AR38" s="673"/>
      <c r="AS38" s="673"/>
      <c r="AT38" s="673"/>
      <c r="AU38" s="673"/>
      <c r="AV38" s="673"/>
      <c r="AW38" s="673"/>
      <c r="AX38" s="673"/>
      <c r="AY38" s="674"/>
      <c r="AZ38" s="593">
        <v>55000</v>
      </c>
      <c r="BA38" s="594"/>
      <c r="BB38" s="594"/>
      <c r="BC38" s="594"/>
      <c r="BD38" s="625"/>
      <c r="BE38" s="625"/>
      <c r="BF38" s="650"/>
      <c r="BG38" s="607" t="s">
        <v>316</v>
      </c>
      <c r="BH38" s="608"/>
      <c r="BI38" s="608"/>
      <c r="BJ38" s="608"/>
      <c r="BK38" s="608"/>
      <c r="BL38" s="608"/>
      <c r="BM38" s="608"/>
      <c r="BN38" s="608"/>
      <c r="BO38" s="608"/>
      <c r="BP38" s="608"/>
      <c r="BQ38" s="608"/>
      <c r="BR38" s="608"/>
      <c r="BS38" s="608"/>
      <c r="BT38" s="608"/>
      <c r="BU38" s="609"/>
      <c r="BV38" s="593">
        <v>23322</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2384113</v>
      </c>
      <c r="CS38" s="594"/>
      <c r="CT38" s="594"/>
      <c r="CU38" s="594"/>
      <c r="CV38" s="594"/>
      <c r="CW38" s="594"/>
      <c r="CX38" s="594"/>
      <c r="CY38" s="595"/>
      <c r="CZ38" s="627">
        <v>9.6</v>
      </c>
      <c r="DA38" s="628"/>
      <c r="DB38" s="628"/>
      <c r="DC38" s="629"/>
      <c r="DD38" s="602">
        <v>2080248</v>
      </c>
      <c r="DE38" s="594"/>
      <c r="DF38" s="594"/>
      <c r="DG38" s="594"/>
      <c r="DH38" s="594"/>
      <c r="DI38" s="594"/>
      <c r="DJ38" s="594"/>
      <c r="DK38" s="595"/>
      <c r="DL38" s="602">
        <v>1695242</v>
      </c>
      <c r="DM38" s="594"/>
      <c r="DN38" s="594"/>
      <c r="DO38" s="594"/>
      <c r="DP38" s="594"/>
      <c r="DQ38" s="594"/>
      <c r="DR38" s="594"/>
      <c r="DS38" s="594"/>
      <c r="DT38" s="594"/>
      <c r="DU38" s="594"/>
      <c r="DV38" s="595"/>
      <c r="DW38" s="598">
        <v>12.4</v>
      </c>
      <c r="DX38" s="623"/>
      <c r="DY38" s="623"/>
      <c r="DZ38" s="623"/>
      <c r="EA38" s="623"/>
      <c r="EB38" s="623"/>
      <c r="EC38" s="624"/>
    </row>
    <row r="39" spans="2:133" ht="11.25" customHeight="1" x14ac:dyDescent="0.15">
      <c r="AQ39" s="672" t="s">
        <v>318</v>
      </c>
      <c r="AR39" s="673"/>
      <c r="AS39" s="673"/>
      <c r="AT39" s="673"/>
      <c r="AU39" s="673"/>
      <c r="AV39" s="673"/>
      <c r="AW39" s="673"/>
      <c r="AX39" s="673"/>
      <c r="AY39" s="674"/>
      <c r="AZ39" s="593">
        <v>21103</v>
      </c>
      <c r="BA39" s="594"/>
      <c r="BB39" s="594"/>
      <c r="BC39" s="594"/>
      <c r="BD39" s="625"/>
      <c r="BE39" s="625"/>
      <c r="BF39" s="650"/>
      <c r="BG39" s="678" t="s">
        <v>319</v>
      </c>
      <c r="BH39" s="679"/>
      <c r="BI39" s="679"/>
      <c r="BJ39" s="679"/>
      <c r="BK39" s="679"/>
      <c r="BL39" s="187"/>
      <c r="BM39" s="608" t="s">
        <v>320</v>
      </c>
      <c r="BN39" s="608"/>
      <c r="BO39" s="608"/>
      <c r="BP39" s="608"/>
      <c r="BQ39" s="608"/>
      <c r="BR39" s="608"/>
      <c r="BS39" s="608"/>
      <c r="BT39" s="608"/>
      <c r="BU39" s="609"/>
      <c r="BV39" s="593">
        <v>94</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454258</v>
      </c>
      <c r="CS39" s="625"/>
      <c r="CT39" s="625"/>
      <c r="CU39" s="625"/>
      <c r="CV39" s="625"/>
      <c r="CW39" s="625"/>
      <c r="CX39" s="625"/>
      <c r="CY39" s="626"/>
      <c r="CZ39" s="627">
        <v>1.8</v>
      </c>
      <c r="DA39" s="628"/>
      <c r="DB39" s="628"/>
      <c r="DC39" s="629"/>
      <c r="DD39" s="602" t="s">
        <v>322</v>
      </c>
      <c r="DE39" s="625"/>
      <c r="DF39" s="625"/>
      <c r="DG39" s="625"/>
      <c r="DH39" s="625"/>
      <c r="DI39" s="625"/>
      <c r="DJ39" s="625"/>
      <c r="DK39" s="626"/>
      <c r="DL39" s="602" t="s">
        <v>322</v>
      </c>
      <c r="DM39" s="625"/>
      <c r="DN39" s="625"/>
      <c r="DO39" s="625"/>
      <c r="DP39" s="625"/>
      <c r="DQ39" s="625"/>
      <c r="DR39" s="625"/>
      <c r="DS39" s="625"/>
      <c r="DT39" s="625"/>
      <c r="DU39" s="625"/>
      <c r="DV39" s="626"/>
      <c r="DW39" s="598" t="s">
        <v>322</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635391</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89</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72160</v>
      </c>
      <c r="CS40" s="594"/>
      <c r="CT40" s="594"/>
      <c r="CU40" s="594"/>
      <c r="CV40" s="594"/>
      <c r="CW40" s="594"/>
      <c r="CX40" s="594"/>
      <c r="CY40" s="595"/>
      <c r="CZ40" s="627">
        <v>0.3</v>
      </c>
      <c r="DA40" s="628"/>
      <c r="DB40" s="628"/>
      <c r="DC40" s="629"/>
      <c r="DD40" s="602">
        <v>60460</v>
      </c>
      <c r="DE40" s="594"/>
      <c r="DF40" s="594"/>
      <c r="DG40" s="594"/>
      <c r="DH40" s="594"/>
      <c r="DI40" s="594"/>
      <c r="DJ40" s="594"/>
      <c r="DK40" s="595"/>
      <c r="DL40" s="602" t="s">
        <v>322</v>
      </c>
      <c r="DM40" s="594"/>
      <c r="DN40" s="594"/>
      <c r="DO40" s="594"/>
      <c r="DP40" s="594"/>
      <c r="DQ40" s="594"/>
      <c r="DR40" s="594"/>
      <c r="DS40" s="594"/>
      <c r="DT40" s="594"/>
      <c r="DU40" s="594"/>
      <c r="DV40" s="595"/>
      <c r="DW40" s="598" t="s">
        <v>322</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1092294</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244</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25"/>
      <c r="CT41" s="625"/>
      <c r="CU41" s="625"/>
      <c r="CV41" s="625"/>
      <c r="CW41" s="625"/>
      <c r="CX41" s="625"/>
      <c r="CY41" s="626"/>
      <c r="CZ41" s="627" t="s">
        <v>329</v>
      </c>
      <c r="DA41" s="628"/>
      <c r="DB41" s="628"/>
      <c r="DC41" s="629"/>
      <c r="DD41" s="602" t="s">
        <v>329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4950911</v>
      </c>
      <c r="CS42" s="594"/>
      <c r="CT42" s="594"/>
      <c r="CU42" s="594"/>
      <c r="CV42" s="594"/>
      <c r="CW42" s="594"/>
      <c r="CX42" s="594"/>
      <c r="CY42" s="595"/>
      <c r="CZ42" s="627">
        <v>20</v>
      </c>
      <c r="DA42" s="676"/>
      <c r="DB42" s="676"/>
      <c r="DC42" s="677"/>
      <c r="DD42" s="602">
        <v>810681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68123</v>
      </c>
      <c r="CS43" s="625"/>
      <c r="CT43" s="625"/>
      <c r="CU43" s="625"/>
      <c r="CV43" s="625"/>
      <c r="CW43" s="625"/>
      <c r="CX43" s="625"/>
      <c r="CY43" s="626"/>
      <c r="CZ43" s="627">
        <v>0.3</v>
      </c>
      <c r="DA43" s="628"/>
      <c r="DB43" s="628"/>
      <c r="DC43" s="629"/>
      <c r="DD43" s="602">
        <v>68123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286</v>
      </c>
      <c r="CE44" s="700"/>
      <c r="CF44" s="590" t="s">
        <v>335</v>
      </c>
      <c r="CG44" s="591"/>
      <c r="CH44" s="591"/>
      <c r="CI44" s="591"/>
      <c r="CJ44" s="591"/>
      <c r="CK44" s="591"/>
      <c r="CL44" s="591"/>
      <c r="CM44" s="591"/>
      <c r="CN44" s="591"/>
      <c r="CO44" s="591"/>
      <c r="CP44" s="591"/>
      <c r="CQ44" s="592"/>
      <c r="CR44" s="593">
        <v>4579067</v>
      </c>
      <c r="CS44" s="594"/>
      <c r="CT44" s="594"/>
      <c r="CU44" s="594"/>
      <c r="CV44" s="594"/>
      <c r="CW44" s="594"/>
      <c r="CX44" s="594"/>
      <c r="CY44" s="595"/>
      <c r="CZ44" s="627">
        <v>18.5</v>
      </c>
      <c r="DA44" s="676"/>
      <c r="DB44" s="676"/>
      <c r="DC44" s="677"/>
      <c r="DD44" s="602">
        <v>752303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2063629</v>
      </c>
      <c r="CS45" s="625"/>
      <c r="CT45" s="625"/>
      <c r="CU45" s="625"/>
      <c r="CV45" s="625"/>
      <c r="CW45" s="625"/>
      <c r="CX45" s="625"/>
      <c r="CY45" s="626"/>
      <c r="CZ45" s="627">
        <v>8.3000000000000007</v>
      </c>
      <c r="DA45" s="628"/>
      <c r="DB45" s="628"/>
      <c r="DC45" s="629"/>
      <c r="DD45" s="602">
        <v>51763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2486188</v>
      </c>
      <c r="CS46" s="594"/>
      <c r="CT46" s="594"/>
      <c r="CU46" s="594"/>
      <c r="CV46" s="594"/>
      <c r="CW46" s="594"/>
      <c r="CX46" s="594"/>
      <c r="CY46" s="595"/>
      <c r="CZ46" s="627">
        <v>10</v>
      </c>
      <c r="DA46" s="676"/>
      <c r="DB46" s="676"/>
      <c r="DC46" s="677"/>
      <c r="DD46" s="602">
        <v>681790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371844</v>
      </c>
      <c r="CS47" s="625"/>
      <c r="CT47" s="625"/>
      <c r="CU47" s="625"/>
      <c r="CV47" s="625"/>
      <c r="CW47" s="625"/>
      <c r="CX47" s="625"/>
      <c r="CY47" s="626"/>
      <c r="CZ47" s="627">
        <v>1.5</v>
      </c>
      <c r="DA47" s="628"/>
      <c r="DB47" s="628"/>
      <c r="DC47" s="629"/>
      <c r="DD47" s="602">
        <v>58378</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322</v>
      </c>
      <c r="CS48" s="594"/>
      <c r="CT48" s="594"/>
      <c r="CU48" s="594"/>
      <c r="CV48" s="594"/>
      <c r="CW48" s="594"/>
      <c r="CX48" s="594"/>
      <c r="CY48" s="595"/>
      <c r="CZ48" s="627" t="s">
        <v>322</v>
      </c>
      <c r="DA48" s="676"/>
      <c r="DB48" s="676"/>
      <c r="DC48" s="677"/>
      <c r="DD48" s="602" t="s">
        <v>322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24807648</v>
      </c>
      <c r="CS49" s="661"/>
      <c r="CT49" s="661"/>
      <c r="CU49" s="661"/>
      <c r="CV49" s="661"/>
      <c r="CW49" s="661"/>
      <c r="CX49" s="661"/>
      <c r="CY49" s="688"/>
      <c r="CZ49" s="689">
        <v>100</v>
      </c>
      <c r="DA49" s="690"/>
      <c r="DB49" s="690"/>
      <c r="DC49" s="691"/>
      <c r="DD49" s="692">
        <v>15037332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26481</v>
      </c>
      <c r="R7" s="723"/>
      <c r="S7" s="723"/>
      <c r="T7" s="723"/>
      <c r="U7" s="723"/>
      <c r="V7" s="723">
        <v>24907</v>
      </c>
      <c r="W7" s="723"/>
      <c r="X7" s="723"/>
      <c r="Y7" s="723"/>
      <c r="Z7" s="723"/>
      <c r="AA7" s="723">
        <v>1573</v>
      </c>
      <c r="AB7" s="723"/>
      <c r="AC7" s="723"/>
      <c r="AD7" s="723"/>
      <c r="AE7" s="724"/>
      <c r="AF7" s="725">
        <v>1073</v>
      </c>
      <c r="AG7" s="726"/>
      <c r="AH7" s="726"/>
      <c r="AI7" s="726"/>
      <c r="AJ7" s="727"/>
      <c r="AK7" s="762">
        <v>1395</v>
      </c>
      <c r="AL7" s="763"/>
      <c r="AM7" s="763"/>
      <c r="AN7" s="763"/>
      <c r="AO7" s="763"/>
      <c r="AP7" s="763">
        <v>17323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535</v>
      </c>
      <c r="BT7" s="767"/>
      <c r="BU7" s="767"/>
      <c r="BV7" s="767"/>
      <c r="BW7" s="767"/>
      <c r="BX7" s="767"/>
      <c r="BY7" s="767"/>
      <c r="BZ7" s="767"/>
      <c r="CA7" s="767"/>
      <c r="CB7" s="767"/>
      <c r="CC7" s="767"/>
      <c r="CD7" s="767"/>
      <c r="CE7" s="767"/>
      <c r="CF7" s="767"/>
      <c r="CG7" s="768"/>
      <c r="CH7" s="759">
        <v>0</v>
      </c>
      <c r="CI7" s="760"/>
      <c r="CJ7" s="760"/>
      <c r="CK7" s="760"/>
      <c r="CL7" s="761"/>
      <c r="CM7" s="759">
        <v>399</v>
      </c>
      <c r="CN7" s="760"/>
      <c r="CO7" s="760"/>
      <c r="CP7" s="760"/>
      <c r="CQ7" s="761"/>
      <c r="CR7" s="759">
        <v>80</v>
      </c>
      <c r="CS7" s="760"/>
      <c r="CT7" s="760"/>
      <c r="CU7" s="760"/>
      <c r="CV7" s="761"/>
      <c r="CW7" s="759">
        <v>21</v>
      </c>
      <c r="CX7" s="760"/>
      <c r="CY7" s="760"/>
      <c r="CZ7" s="760"/>
      <c r="DA7" s="761"/>
      <c r="DB7" s="759">
        <v>15</v>
      </c>
      <c r="DC7" s="760"/>
      <c r="DD7" s="760"/>
      <c r="DE7" s="760"/>
      <c r="DF7" s="761"/>
      <c r="DG7" s="759" t="s">
        <v>538</v>
      </c>
      <c r="DH7" s="760"/>
      <c r="DI7" s="760"/>
      <c r="DJ7" s="760"/>
      <c r="DK7" s="761"/>
      <c r="DL7" s="759" t="s">
        <v>538</v>
      </c>
      <c r="DM7" s="760"/>
      <c r="DN7" s="760"/>
      <c r="DO7" s="760"/>
      <c r="DP7" s="761"/>
      <c r="DQ7" s="759" t="s">
        <v>534</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19</v>
      </c>
      <c r="R8" s="747"/>
      <c r="S8" s="747"/>
      <c r="T8" s="747"/>
      <c r="U8" s="747"/>
      <c r="V8" s="747">
        <v>16</v>
      </c>
      <c r="W8" s="747"/>
      <c r="X8" s="747"/>
      <c r="Y8" s="747"/>
      <c r="Z8" s="747"/>
      <c r="AA8" s="747">
        <v>3</v>
      </c>
      <c r="AB8" s="747"/>
      <c r="AC8" s="747"/>
      <c r="AD8" s="747"/>
      <c r="AE8" s="748"/>
      <c r="AF8" s="749">
        <v>3</v>
      </c>
      <c r="AG8" s="750"/>
      <c r="AH8" s="750"/>
      <c r="AI8" s="750"/>
      <c r="AJ8" s="751"/>
      <c r="AK8" s="752">
        <v>0</v>
      </c>
      <c r="AL8" s="753"/>
      <c r="AM8" s="753"/>
      <c r="AN8" s="753"/>
      <c r="AO8" s="753"/>
      <c r="AP8" s="753">
        <v>49</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536</v>
      </c>
      <c r="BT8" s="757"/>
      <c r="BU8" s="757"/>
      <c r="BV8" s="757"/>
      <c r="BW8" s="757"/>
      <c r="BX8" s="757"/>
      <c r="BY8" s="757"/>
      <c r="BZ8" s="757"/>
      <c r="CA8" s="757"/>
      <c r="CB8" s="757"/>
      <c r="CC8" s="757"/>
      <c r="CD8" s="757"/>
      <c r="CE8" s="757"/>
      <c r="CF8" s="757"/>
      <c r="CG8" s="758"/>
      <c r="CH8" s="769">
        <v>3</v>
      </c>
      <c r="CI8" s="770"/>
      <c r="CJ8" s="770"/>
      <c r="CK8" s="770"/>
      <c r="CL8" s="771"/>
      <c r="CM8" s="769">
        <v>147</v>
      </c>
      <c r="CN8" s="770"/>
      <c r="CO8" s="770"/>
      <c r="CP8" s="770"/>
      <c r="CQ8" s="771"/>
      <c r="CR8" s="769">
        <v>80</v>
      </c>
      <c r="CS8" s="770"/>
      <c r="CT8" s="770"/>
      <c r="CU8" s="770"/>
      <c r="CV8" s="771"/>
      <c r="CW8" s="769">
        <v>34</v>
      </c>
      <c r="CX8" s="770"/>
      <c r="CY8" s="770"/>
      <c r="CZ8" s="770"/>
      <c r="DA8" s="771"/>
      <c r="DB8" s="769" t="s">
        <v>538</v>
      </c>
      <c r="DC8" s="770"/>
      <c r="DD8" s="770"/>
      <c r="DE8" s="770"/>
      <c r="DF8" s="771"/>
      <c r="DG8" s="769" t="s">
        <v>534</v>
      </c>
      <c r="DH8" s="770"/>
      <c r="DI8" s="770"/>
      <c r="DJ8" s="770"/>
      <c r="DK8" s="771"/>
      <c r="DL8" s="769" t="s">
        <v>540</v>
      </c>
      <c r="DM8" s="770"/>
      <c r="DN8" s="770"/>
      <c r="DO8" s="770"/>
      <c r="DP8" s="771"/>
      <c r="DQ8" s="769" t="s">
        <v>539</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537</v>
      </c>
      <c r="BT9" s="757"/>
      <c r="BU9" s="757"/>
      <c r="BV9" s="757"/>
      <c r="BW9" s="757"/>
      <c r="BX9" s="757"/>
      <c r="BY9" s="757"/>
      <c r="BZ9" s="757"/>
      <c r="CA9" s="757"/>
      <c r="CB9" s="757"/>
      <c r="CC9" s="757"/>
      <c r="CD9" s="757"/>
      <c r="CE9" s="757"/>
      <c r="CF9" s="757"/>
      <c r="CG9" s="758"/>
      <c r="CH9" s="769">
        <v>-1</v>
      </c>
      <c r="CI9" s="770"/>
      <c r="CJ9" s="770"/>
      <c r="CK9" s="770"/>
      <c r="CL9" s="771"/>
      <c r="CM9" s="769">
        <v>24</v>
      </c>
      <c r="CN9" s="770"/>
      <c r="CO9" s="770"/>
      <c r="CP9" s="770"/>
      <c r="CQ9" s="771"/>
      <c r="CR9" s="769">
        <v>5</v>
      </c>
      <c r="CS9" s="770"/>
      <c r="CT9" s="770"/>
      <c r="CU9" s="770"/>
      <c r="CV9" s="771"/>
      <c r="CW9" s="769" t="s">
        <v>538</v>
      </c>
      <c r="CX9" s="770"/>
      <c r="CY9" s="770"/>
      <c r="CZ9" s="770"/>
      <c r="DA9" s="771"/>
      <c r="DB9" s="769" t="s">
        <v>538</v>
      </c>
      <c r="DC9" s="770"/>
      <c r="DD9" s="770"/>
      <c r="DE9" s="770"/>
      <c r="DF9" s="771"/>
      <c r="DG9" s="769" t="s">
        <v>539</v>
      </c>
      <c r="DH9" s="770"/>
      <c r="DI9" s="770"/>
      <c r="DJ9" s="770"/>
      <c r="DK9" s="771"/>
      <c r="DL9" s="769" t="s">
        <v>534</v>
      </c>
      <c r="DM9" s="770"/>
      <c r="DN9" s="770"/>
      <c r="DO9" s="770"/>
      <c r="DP9" s="771"/>
      <c r="DQ9" s="769" t="s">
        <v>534</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26500</v>
      </c>
      <c r="R23" s="782"/>
      <c r="S23" s="782"/>
      <c r="T23" s="782"/>
      <c r="U23" s="782"/>
      <c r="V23" s="782">
        <v>24923</v>
      </c>
      <c r="W23" s="782"/>
      <c r="X23" s="782"/>
      <c r="Y23" s="782"/>
      <c r="Z23" s="782"/>
      <c r="AA23" s="782">
        <v>1576</v>
      </c>
      <c r="AB23" s="782"/>
      <c r="AC23" s="782"/>
      <c r="AD23" s="782"/>
      <c r="AE23" s="783"/>
      <c r="AF23" s="784">
        <v>1076</v>
      </c>
      <c r="AG23" s="782"/>
      <c r="AH23" s="782"/>
      <c r="AI23" s="782"/>
      <c r="AJ23" s="785"/>
      <c r="AK23" s="786"/>
      <c r="AL23" s="787"/>
      <c r="AM23" s="787"/>
      <c r="AN23" s="787"/>
      <c r="AO23" s="787"/>
      <c r="AP23" s="782">
        <v>17372</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8930</v>
      </c>
      <c r="R28" s="811"/>
      <c r="S28" s="811"/>
      <c r="T28" s="811"/>
      <c r="U28" s="811"/>
      <c r="V28" s="811">
        <v>8619</v>
      </c>
      <c r="W28" s="811"/>
      <c r="X28" s="811"/>
      <c r="Y28" s="811"/>
      <c r="Z28" s="811"/>
      <c r="AA28" s="811">
        <v>311</v>
      </c>
      <c r="AB28" s="811"/>
      <c r="AC28" s="811"/>
      <c r="AD28" s="811"/>
      <c r="AE28" s="812"/>
      <c r="AF28" s="813">
        <v>311</v>
      </c>
      <c r="AG28" s="811"/>
      <c r="AH28" s="811"/>
      <c r="AI28" s="811"/>
      <c r="AJ28" s="814"/>
      <c r="AK28" s="815">
        <v>558</v>
      </c>
      <c r="AL28" s="806"/>
      <c r="AM28" s="806"/>
      <c r="AN28" s="806"/>
      <c r="AO28" s="806"/>
      <c r="AP28" s="806" t="s">
        <v>534</v>
      </c>
      <c r="AQ28" s="806"/>
      <c r="AR28" s="806"/>
      <c r="AS28" s="806"/>
      <c r="AT28" s="806"/>
      <c r="AU28" s="806" t="s">
        <v>534</v>
      </c>
      <c r="AV28" s="806"/>
      <c r="AW28" s="806"/>
      <c r="AX28" s="806"/>
      <c r="AY28" s="806"/>
      <c r="AZ28" s="807" t="s">
        <v>534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3598</v>
      </c>
      <c r="R29" s="747"/>
      <c r="S29" s="747"/>
      <c r="T29" s="747"/>
      <c r="U29" s="747"/>
      <c r="V29" s="747">
        <v>3441</v>
      </c>
      <c r="W29" s="747"/>
      <c r="X29" s="747"/>
      <c r="Y29" s="747"/>
      <c r="Z29" s="747"/>
      <c r="AA29" s="747">
        <v>157</v>
      </c>
      <c r="AB29" s="747"/>
      <c r="AC29" s="747"/>
      <c r="AD29" s="747"/>
      <c r="AE29" s="748"/>
      <c r="AF29" s="749">
        <v>157</v>
      </c>
      <c r="AG29" s="750"/>
      <c r="AH29" s="750"/>
      <c r="AI29" s="750"/>
      <c r="AJ29" s="751"/>
      <c r="AK29" s="818">
        <v>475</v>
      </c>
      <c r="AL29" s="819"/>
      <c r="AM29" s="819"/>
      <c r="AN29" s="819"/>
      <c r="AO29" s="819"/>
      <c r="AP29" s="819" t="s">
        <v>534</v>
      </c>
      <c r="AQ29" s="819"/>
      <c r="AR29" s="819"/>
      <c r="AS29" s="819"/>
      <c r="AT29" s="819"/>
      <c r="AU29" s="819" t="s">
        <v>534</v>
      </c>
      <c r="AV29" s="819"/>
      <c r="AW29" s="819"/>
      <c r="AX29" s="819"/>
      <c r="AY29" s="819"/>
      <c r="AZ29" s="820" t="s">
        <v>534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474</v>
      </c>
      <c r="R30" s="747"/>
      <c r="S30" s="747"/>
      <c r="T30" s="747"/>
      <c r="U30" s="747"/>
      <c r="V30" s="747">
        <v>474</v>
      </c>
      <c r="W30" s="747"/>
      <c r="X30" s="747"/>
      <c r="Y30" s="747"/>
      <c r="Z30" s="747"/>
      <c r="AA30" s="747">
        <v>0</v>
      </c>
      <c r="AB30" s="747"/>
      <c r="AC30" s="747"/>
      <c r="AD30" s="747"/>
      <c r="AE30" s="748"/>
      <c r="AF30" s="749">
        <v>0</v>
      </c>
      <c r="AG30" s="750"/>
      <c r="AH30" s="750"/>
      <c r="AI30" s="750"/>
      <c r="AJ30" s="751"/>
      <c r="AK30" s="818">
        <v>106</v>
      </c>
      <c r="AL30" s="819"/>
      <c r="AM30" s="819"/>
      <c r="AN30" s="819"/>
      <c r="AO30" s="819"/>
      <c r="AP30" s="819" t="s">
        <v>534</v>
      </c>
      <c r="AQ30" s="819"/>
      <c r="AR30" s="819"/>
      <c r="AS30" s="819"/>
      <c r="AT30" s="819"/>
      <c r="AU30" s="819" t="s">
        <v>534</v>
      </c>
      <c r="AV30" s="819"/>
      <c r="AW30" s="819"/>
      <c r="AX30" s="819"/>
      <c r="AY30" s="819"/>
      <c r="AZ30" s="820" t="s">
        <v>534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1630</v>
      </c>
      <c r="R31" s="747"/>
      <c r="S31" s="747"/>
      <c r="T31" s="747"/>
      <c r="U31" s="747"/>
      <c r="V31" s="747">
        <v>1535</v>
      </c>
      <c r="W31" s="747"/>
      <c r="X31" s="747"/>
      <c r="Y31" s="747"/>
      <c r="Z31" s="747"/>
      <c r="AA31" s="747">
        <v>95</v>
      </c>
      <c r="AB31" s="747"/>
      <c r="AC31" s="747"/>
      <c r="AD31" s="747"/>
      <c r="AE31" s="748"/>
      <c r="AF31" s="749">
        <v>946</v>
      </c>
      <c r="AG31" s="750"/>
      <c r="AH31" s="750"/>
      <c r="AI31" s="750"/>
      <c r="AJ31" s="751"/>
      <c r="AK31" s="818" t="s">
        <v>534</v>
      </c>
      <c r="AL31" s="819"/>
      <c r="AM31" s="819"/>
      <c r="AN31" s="819"/>
      <c r="AO31" s="819"/>
      <c r="AP31" s="819">
        <v>4417</v>
      </c>
      <c r="AQ31" s="819"/>
      <c r="AR31" s="819"/>
      <c r="AS31" s="819"/>
      <c r="AT31" s="819"/>
      <c r="AU31" s="819" t="s">
        <v>534</v>
      </c>
      <c r="AV31" s="819"/>
      <c r="AW31" s="819"/>
      <c r="AX31" s="819"/>
      <c r="AY31" s="819"/>
      <c r="AZ31" s="820" t="s">
        <v>534</v>
      </c>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t="s">
        <v>534</v>
      </c>
      <c r="R32" s="747"/>
      <c r="S32" s="747"/>
      <c r="T32" s="747"/>
      <c r="U32" s="747"/>
      <c r="V32" s="747" t="s">
        <v>534</v>
      </c>
      <c r="W32" s="747"/>
      <c r="X32" s="747"/>
      <c r="Y32" s="747"/>
      <c r="Z32" s="747"/>
      <c r="AA32" s="747" t="s">
        <v>534</v>
      </c>
      <c r="AB32" s="747"/>
      <c r="AC32" s="747"/>
      <c r="AD32" s="747"/>
      <c r="AE32" s="748"/>
      <c r="AF32" s="749">
        <v>96</v>
      </c>
      <c r="AG32" s="750"/>
      <c r="AH32" s="750"/>
      <c r="AI32" s="750"/>
      <c r="AJ32" s="751"/>
      <c r="AK32" s="818">
        <v>89</v>
      </c>
      <c r="AL32" s="819"/>
      <c r="AM32" s="819"/>
      <c r="AN32" s="819"/>
      <c r="AO32" s="819"/>
      <c r="AP32" s="819" t="s">
        <v>534</v>
      </c>
      <c r="AQ32" s="819"/>
      <c r="AR32" s="819"/>
      <c r="AS32" s="819"/>
      <c r="AT32" s="819"/>
      <c r="AU32" s="819">
        <v>1328</v>
      </c>
      <c r="AV32" s="819"/>
      <c r="AW32" s="819"/>
      <c r="AX32" s="819"/>
      <c r="AY32" s="819"/>
      <c r="AZ32" s="820" t="s">
        <v>534</v>
      </c>
      <c r="BA32" s="820"/>
      <c r="BB32" s="820"/>
      <c r="BC32" s="820"/>
      <c r="BD32" s="820"/>
      <c r="BE32" s="816" t="s">
        <v>382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384</v>
      </c>
      <c r="C33" s="744"/>
      <c r="D33" s="744"/>
      <c r="E33" s="744"/>
      <c r="F33" s="744"/>
      <c r="G33" s="744"/>
      <c r="H33" s="744"/>
      <c r="I33" s="744"/>
      <c r="J33" s="744"/>
      <c r="K33" s="744"/>
      <c r="L33" s="744"/>
      <c r="M33" s="744"/>
      <c r="N33" s="744"/>
      <c r="O33" s="744"/>
      <c r="P33" s="745"/>
      <c r="Q33" s="746">
        <v>1822</v>
      </c>
      <c r="R33" s="747"/>
      <c r="S33" s="747"/>
      <c r="T33" s="747"/>
      <c r="U33" s="747"/>
      <c r="V33" s="747">
        <v>1779</v>
      </c>
      <c r="W33" s="747"/>
      <c r="X33" s="747"/>
      <c r="Y33" s="747"/>
      <c r="Z33" s="747"/>
      <c r="AA33" s="747">
        <v>43</v>
      </c>
      <c r="AB33" s="747"/>
      <c r="AC33" s="747"/>
      <c r="AD33" s="747"/>
      <c r="AE33" s="748"/>
      <c r="AF33" s="749">
        <v>39</v>
      </c>
      <c r="AG33" s="750"/>
      <c r="AH33" s="750"/>
      <c r="AI33" s="750"/>
      <c r="AJ33" s="751"/>
      <c r="AK33" s="818">
        <v>527</v>
      </c>
      <c r="AL33" s="819"/>
      <c r="AM33" s="819"/>
      <c r="AN33" s="819"/>
      <c r="AO33" s="819"/>
      <c r="AP33" s="819">
        <v>8234</v>
      </c>
      <c r="AQ33" s="819"/>
      <c r="AR33" s="819"/>
      <c r="AS33" s="819"/>
      <c r="AT33" s="819"/>
      <c r="AU33" s="819">
        <v>5418</v>
      </c>
      <c r="AV33" s="819"/>
      <c r="AW33" s="819"/>
      <c r="AX33" s="819"/>
      <c r="AY33" s="819"/>
      <c r="AZ33" s="820" t="s">
        <v>534</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386</v>
      </c>
      <c r="C34" s="744"/>
      <c r="D34" s="744"/>
      <c r="E34" s="744"/>
      <c r="F34" s="744"/>
      <c r="G34" s="744"/>
      <c r="H34" s="744"/>
      <c r="I34" s="744"/>
      <c r="J34" s="744"/>
      <c r="K34" s="744"/>
      <c r="L34" s="744"/>
      <c r="M34" s="744"/>
      <c r="N34" s="744"/>
      <c r="O34" s="744"/>
      <c r="P34" s="745"/>
      <c r="Q34" s="746">
        <v>78</v>
      </c>
      <c r="R34" s="747"/>
      <c r="S34" s="747"/>
      <c r="T34" s="747"/>
      <c r="U34" s="747"/>
      <c r="V34" s="747">
        <v>69</v>
      </c>
      <c r="W34" s="747"/>
      <c r="X34" s="747"/>
      <c r="Y34" s="747"/>
      <c r="Z34" s="747"/>
      <c r="AA34" s="747">
        <v>8</v>
      </c>
      <c r="AB34" s="747"/>
      <c r="AC34" s="747"/>
      <c r="AD34" s="747"/>
      <c r="AE34" s="748"/>
      <c r="AF34" s="749">
        <v>8</v>
      </c>
      <c r="AG34" s="750"/>
      <c r="AH34" s="750"/>
      <c r="AI34" s="750"/>
      <c r="AJ34" s="751"/>
      <c r="AK34" s="818">
        <v>53</v>
      </c>
      <c r="AL34" s="819"/>
      <c r="AM34" s="819"/>
      <c r="AN34" s="819"/>
      <c r="AO34" s="819"/>
      <c r="AP34" s="819">
        <v>446</v>
      </c>
      <c r="AQ34" s="819"/>
      <c r="AR34" s="819"/>
      <c r="AS34" s="819"/>
      <c r="AT34" s="819"/>
      <c r="AU34" s="819">
        <v>446</v>
      </c>
      <c r="AV34" s="819"/>
      <c r="AW34" s="819"/>
      <c r="AX34" s="819"/>
      <c r="AY34" s="819"/>
      <c r="AZ34" s="820" t="s">
        <v>534</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387</v>
      </c>
      <c r="C35" s="744"/>
      <c r="D35" s="744"/>
      <c r="E35" s="744"/>
      <c r="F35" s="744"/>
      <c r="G35" s="744"/>
      <c r="H35" s="744"/>
      <c r="I35" s="744"/>
      <c r="J35" s="744"/>
      <c r="K35" s="744"/>
      <c r="L35" s="744"/>
      <c r="M35" s="744"/>
      <c r="N35" s="744"/>
      <c r="O35" s="744"/>
      <c r="P35" s="745"/>
      <c r="Q35" s="746">
        <v>231</v>
      </c>
      <c r="R35" s="747"/>
      <c r="S35" s="747"/>
      <c r="T35" s="747"/>
      <c r="U35" s="747"/>
      <c r="V35" s="747">
        <v>160</v>
      </c>
      <c r="W35" s="747"/>
      <c r="X35" s="747"/>
      <c r="Y35" s="747"/>
      <c r="Z35" s="747"/>
      <c r="AA35" s="747">
        <v>70</v>
      </c>
      <c r="AB35" s="747"/>
      <c r="AC35" s="747"/>
      <c r="AD35" s="747"/>
      <c r="AE35" s="748"/>
      <c r="AF35" s="749">
        <v>712</v>
      </c>
      <c r="AG35" s="750"/>
      <c r="AH35" s="750"/>
      <c r="AI35" s="750"/>
      <c r="AJ35" s="751"/>
      <c r="AK35" s="818">
        <v>55</v>
      </c>
      <c r="AL35" s="819"/>
      <c r="AM35" s="819"/>
      <c r="AN35" s="819"/>
      <c r="AO35" s="819"/>
      <c r="AP35" s="819" t="s">
        <v>534</v>
      </c>
      <c r="AQ35" s="819"/>
      <c r="AR35" s="819"/>
      <c r="AS35" s="819"/>
      <c r="AT35" s="819"/>
      <c r="AU35" s="819" t="s">
        <v>534</v>
      </c>
      <c r="AV35" s="819"/>
      <c r="AW35" s="819"/>
      <c r="AX35" s="819"/>
      <c r="AY35" s="819"/>
      <c r="AZ35" s="820" t="s">
        <v>539</v>
      </c>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2271</v>
      </c>
      <c r="AG63" s="830"/>
      <c r="AH63" s="830"/>
      <c r="AI63" s="830"/>
      <c r="AJ63" s="831"/>
      <c r="AK63" s="832"/>
      <c r="AL63" s="827"/>
      <c r="AM63" s="827"/>
      <c r="AN63" s="827"/>
      <c r="AO63" s="827"/>
      <c r="AP63" s="830">
        <v>13097</v>
      </c>
      <c r="AQ63" s="830"/>
      <c r="AR63" s="830"/>
      <c r="AS63" s="830"/>
      <c r="AT63" s="830"/>
      <c r="AU63" s="830">
        <v>7192</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392</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541</v>
      </c>
      <c r="C68" s="858"/>
      <c r="D68" s="858"/>
      <c r="E68" s="858"/>
      <c r="F68" s="858"/>
      <c r="G68" s="858"/>
      <c r="H68" s="858"/>
      <c r="I68" s="858"/>
      <c r="J68" s="858"/>
      <c r="K68" s="858"/>
      <c r="L68" s="858"/>
      <c r="M68" s="858"/>
      <c r="N68" s="858"/>
      <c r="O68" s="858"/>
      <c r="P68" s="859"/>
      <c r="Q68" s="860">
        <v>25450</v>
      </c>
      <c r="R68" s="854"/>
      <c r="S68" s="854"/>
      <c r="T68" s="854"/>
      <c r="U68" s="854"/>
      <c r="V68" s="854">
        <v>25429</v>
      </c>
      <c r="W68" s="854"/>
      <c r="X68" s="854"/>
      <c r="Y68" s="854"/>
      <c r="Z68" s="854"/>
      <c r="AA68" s="854">
        <v>22</v>
      </c>
      <c r="AB68" s="854"/>
      <c r="AC68" s="854"/>
      <c r="AD68" s="854"/>
      <c r="AE68" s="854"/>
      <c r="AF68" s="854">
        <v>22</v>
      </c>
      <c r="AG68" s="854"/>
      <c r="AH68" s="854"/>
      <c r="AI68" s="854"/>
      <c r="AJ68" s="854"/>
      <c r="AK68" s="854">
        <v>2967</v>
      </c>
      <c r="AL68" s="854"/>
      <c r="AM68" s="854"/>
      <c r="AN68" s="854"/>
      <c r="AO68" s="854"/>
      <c r="AP68" s="854" t="s">
        <v>555</v>
      </c>
      <c r="AQ68" s="854"/>
      <c r="AR68" s="854"/>
      <c r="AS68" s="854"/>
      <c r="AT68" s="854"/>
      <c r="AU68" s="854" t="s">
        <v>534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542</v>
      </c>
      <c r="C69" s="862"/>
      <c r="D69" s="862"/>
      <c r="E69" s="862"/>
      <c r="F69" s="862"/>
      <c r="G69" s="862"/>
      <c r="H69" s="862"/>
      <c r="I69" s="862"/>
      <c r="J69" s="862"/>
      <c r="K69" s="862"/>
      <c r="L69" s="862"/>
      <c r="M69" s="862"/>
      <c r="N69" s="862"/>
      <c r="O69" s="862"/>
      <c r="P69" s="863"/>
      <c r="Q69" s="864">
        <v>202</v>
      </c>
      <c r="R69" s="819"/>
      <c r="S69" s="819"/>
      <c r="T69" s="819"/>
      <c r="U69" s="819"/>
      <c r="V69" s="819">
        <v>201</v>
      </c>
      <c r="W69" s="819"/>
      <c r="X69" s="819"/>
      <c r="Y69" s="819"/>
      <c r="Z69" s="819"/>
      <c r="AA69" s="819">
        <v>1</v>
      </c>
      <c r="AB69" s="819"/>
      <c r="AC69" s="819"/>
      <c r="AD69" s="819"/>
      <c r="AE69" s="819"/>
      <c r="AF69" s="819">
        <v>1</v>
      </c>
      <c r="AG69" s="819"/>
      <c r="AH69" s="819"/>
      <c r="AI69" s="819"/>
      <c r="AJ69" s="819"/>
      <c r="AK69" s="819">
        <v>50</v>
      </c>
      <c r="AL69" s="819"/>
      <c r="AM69" s="819"/>
      <c r="AN69" s="819"/>
      <c r="AO69" s="819"/>
      <c r="AP69" s="819" t="s">
        <v>534</v>
      </c>
      <c r="AQ69" s="819"/>
      <c r="AR69" s="819"/>
      <c r="AS69" s="819"/>
      <c r="AT69" s="819"/>
      <c r="AU69" s="819" t="s">
        <v>538</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543</v>
      </c>
      <c r="C70" s="862"/>
      <c r="D70" s="862"/>
      <c r="E70" s="862"/>
      <c r="F70" s="862"/>
      <c r="G70" s="862"/>
      <c r="H70" s="862"/>
      <c r="I70" s="862"/>
      <c r="J70" s="862"/>
      <c r="K70" s="862"/>
      <c r="L70" s="862"/>
      <c r="M70" s="862"/>
      <c r="N70" s="862"/>
      <c r="O70" s="862"/>
      <c r="P70" s="863"/>
      <c r="Q70" s="864">
        <v>526</v>
      </c>
      <c r="R70" s="819"/>
      <c r="S70" s="819"/>
      <c r="T70" s="819"/>
      <c r="U70" s="819"/>
      <c r="V70" s="819">
        <v>379</v>
      </c>
      <c r="W70" s="819"/>
      <c r="X70" s="819"/>
      <c r="Y70" s="819"/>
      <c r="Z70" s="819"/>
      <c r="AA70" s="819">
        <v>147</v>
      </c>
      <c r="AB70" s="819"/>
      <c r="AC70" s="819"/>
      <c r="AD70" s="819"/>
      <c r="AE70" s="819"/>
      <c r="AF70" s="819">
        <v>147</v>
      </c>
      <c r="AG70" s="819"/>
      <c r="AH70" s="819"/>
      <c r="AI70" s="819"/>
      <c r="AJ70" s="819"/>
      <c r="AK70" s="819" t="s">
        <v>534</v>
      </c>
      <c r="AL70" s="819"/>
      <c r="AM70" s="819"/>
      <c r="AN70" s="819"/>
      <c r="AO70" s="819"/>
      <c r="AP70" s="819" t="s">
        <v>539</v>
      </c>
      <c r="AQ70" s="819"/>
      <c r="AR70" s="819"/>
      <c r="AS70" s="819"/>
      <c r="AT70" s="819"/>
      <c r="AU70" s="819" t="s">
        <v>534</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544</v>
      </c>
      <c r="C71" s="862"/>
      <c r="D71" s="862"/>
      <c r="E71" s="862"/>
      <c r="F71" s="862"/>
      <c r="G71" s="862"/>
      <c r="H71" s="862"/>
      <c r="I71" s="862"/>
      <c r="J71" s="862"/>
      <c r="K71" s="862"/>
      <c r="L71" s="862"/>
      <c r="M71" s="862"/>
      <c r="N71" s="862"/>
      <c r="O71" s="862"/>
      <c r="P71" s="863"/>
      <c r="Q71" s="864">
        <v>834</v>
      </c>
      <c r="R71" s="819"/>
      <c r="S71" s="819"/>
      <c r="T71" s="819"/>
      <c r="U71" s="819"/>
      <c r="V71" s="819">
        <v>831</v>
      </c>
      <c r="W71" s="819"/>
      <c r="X71" s="819"/>
      <c r="Y71" s="819"/>
      <c r="Z71" s="819"/>
      <c r="AA71" s="819">
        <v>3</v>
      </c>
      <c r="AB71" s="819"/>
      <c r="AC71" s="819"/>
      <c r="AD71" s="819"/>
      <c r="AE71" s="819"/>
      <c r="AF71" s="819">
        <v>3</v>
      </c>
      <c r="AG71" s="819"/>
      <c r="AH71" s="819"/>
      <c r="AI71" s="819"/>
      <c r="AJ71" s="819"/>
      <c r="AK71" s="819" t="s">
        <v>534</v>
      </c>
      <c r="AL71" s="819"/>
      <c r="AM71" s="819"/>
      <c r="AN71" s="819"/>
      <c r="AO71" s="819"/>
      <c r="AP71" s="819" t="s">
        <v>534</v>
      </c>
      <c r="AQ71" s="819"/>
      <c r="AR71" s="819"/>
      <c r="AS71" s="819"/>
      <c r="AT71" s="819"/>
      <c r="AU71" s="819" t="s">
        <v>534</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545</v>
      </c>
      <c r="C72" s="862"/>
      <c r="D72" s="862"/>
      <c r="E72" s="862"/>
      <c r="F72" s="862"/>
      <c r="G72" s="862"/>
      <c r="H72" s="862"/>
      <c r="I72" s="862"/>
      <c r="J72" s="862"/>
      <c r="K72" s="862"/>
      <c r="L72" s="862"/>
      <c r="M72" s="862"/>
      <c r="N72" s="862"/>
      <c r="O72" s="862"/>
      <c r="P72" s="863"/>
      <c r="Q72" s="864">
        <v>293624</v>
      </c>
      <c r="R72" s="819"/>
      <c r="S72" s="819"/>
      <c r="T72" s="819"/>
      <c r="U72" s="819"/>
      <c r="V72" s="819">
        <v>284407</v>
      </c>
      <c r="W72" s="819"/>
      <c r="X72" s="819"/>
      <c r="Y72" s="819"/>
      <c r="Z72" s="819"/>
      <c r="AA72" s="819">
        <v>9218</v>
      </c>
      <c r="AB72" s="819"/>
      <c r="AC72" s="819"/>
      <c r="AD72" s="819"/>
      <c r="AE72" s="819"/>
      <c r="AF72" s="819">
        <v>9218</v>
      </c>
      <c r="AG72" s="819"/>
      <c r="AH72" s="819"/>
      <c r="AI72" s="819"/>
      <c r="AJ72" s="819"/>
      <c r="AK72" s="819">
        <v>3262</v>
      </c>
      <c r="AL72" s="819"/>
      <c r="AM72" s="819"/>
      <c r="AN72" s="819"/>
      <c r="AO72" s="819"/>
      <c r="AP72" s="819" t="s">
        <v>534</v>
      </c>
      <c r="AQ72" s="819"/>
      <c r="AR72" s="819"/>
      <c r="AS72" s="819"/>
      <c r="AT72" s="819"/>
      <c r="AU72" s="819" t="s">
        <v>556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546</v>
      </c>
      <c r="C73" s="862"/>
      <c r="D73" s="862"/>
      <c r="E73" s="862"/>
      <c r="F73" s="862"/>
      <c r="G73" s="862"/>
      <c r="H73" s="862"/>
      <c r="I73" s="862"/>
      <c r="J73" s="862"/>
      <c r="K73" s="862"/>
      <c r="L73" s="862"/>
      <c r="M73" s="862"/>
      <c r="N73" s="862"/>
      <c r="O73" s="862"/>
      <c r="P73" s="863"/>
      <c r="Q73" s="864">
        <v>50</v>
      </c>
      <c r="R73" s="819"/>
      <c r="S73" s="819"/>
      <c r="T73" s="819"/>
      <c r="U73" s="819"/>
      <c r="V73" s="819">
        <v>46</v>
      </c>
      <c r="W73" s="819"/>
      <c r="X73" s="819"/>
      <c r="Y73" s="819"/>
      <c r="Z73" s="819"/>
      <c r="AA73" s="819">
        <v>4</v>
      </c>
      <c r="AB73" s="819"/>
      <c r="AC73" s="819"/>
      <c r="AD73" s="819"/>
      <c r="AE73" s="819"/>
      <c r="AF73" s="819">
        <v>4</v>
      </c>
      <c r="AG73" s="819"/>
      <c r="AH73" s="819"/>
      <c r="AI73" s="819"/>
      <c r="AJ73" s="819"/>
      <c r="AK73" s="819" t="s">
        <v>534</v>
      </c>
      <c r="AL73" s="819"/>
      <c r="AM73" s="819"/>
      <c r="AN73" s="819"/>
      <c r="AO73" s="819"/>
      <c r="AP73" s="819" t="s">
        <v>534</v>
      </c>
      <c r="AQ73" s="819"/>
      <c r="AR73" s="819"/>
      <c r="AS73" s="819"/>
      <c r="AT73" s="819"/>
      <c r="AU73" s="819" t="s">
        <v>538</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547</v>
      </c>
      <c r="C74" s="862"/>
      <c r="D74" s="862"/>
      <c r="E74" s="862"/>
      <c r="F74" s="862"/>
      <c r="G74" s="862"/>
      <c r="H74" s="862"/>
      <c r="I74" s="862"/>
      <c r="J74" s="862"/>
      <c r="K74" s="862"/>
      <c r="L74" s="862"/>
      <c r="M74" s="862"/>
      <c r="N74" s="862"/>
      <c r="O74" s="862"/>
      <c r="P74" s="863"/>
      <c r="Q74" s="864">
        <v>170</v>
      </c>
      <c r="R74" s="819"/>
      <c r="S74" s="819"/>
      <c r="T74" s="819"/>
      <c r="U74" s="819"/>
      <c r="V74" s="819">
        <v>158</v>
      </c>
      <c r="W74" s="819"/>
      <c r="X74" s="819"/>
      <c r="Y74" s="819"/>
      <c r="Z74" s="819"/>
      <c r="AA74" s="819">
        <v>12</v>
      </c>
      <c r="AB74" s="819"/>
      <c r="AC74" s="819"/>
      <c r="AD74" s="819"/>
      <c r="AE74" s="819"/>
      <c r="AF74" s="819">
        <v>12</v>
      </c>
      <c r="AG74" s="819"/>
      <c r="AH74" s="819"/>
      <c r="AI74" s="819"/>
      <c r="AJ74" s="819"/>
      <c r="AK74" s="819">
        <v>4</v>
      </c>
      <c r="AL74" s="819"/>
      <c r="AM74" s="819"/>
      <c r="AN74" s="819"/>
      <c r="AO74" s="819"/>
      <c r="AP74" s="819" t="s">
        <v>534</v>
      </c>
      <c r="AQ74" s="819"/>
      <c r="AR74" s="819"/>
      <c r="AS74" s="819"/>
      <c r="AT74" s="819"/>
      <c r="AU74" s="819" t="s">
        <v>557</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548</v>
      </c>
      <c r="C75" s="862"/>
      <c r="D75" s="862"/>
      <c r="E75" s="862"/>
      <c r="F75" s="862"/>
      <c r="G75" s="862"/>
      <c r="H75" s="862"/>
      <c r="I75" s="862"/>
      <c r="J75" s="862"/>
      <c r="K75" s="862"/>
      <c r="L75" s="862"/>
      <c r="M75" s="862"/>
      <c r="N75" s="862"/>
      <c r="O75" s="862"/>
      <c r="P75" s="863"/>
      <c r="Q75" s="867">
        <v>1955</v>
      </c>
      <c r="R75" s="868"/>
      <c r="S75" s="868"/>
      <c r="T75" s="868"/>
      <c r="U75" s="818"/>
      <c r="V75" s="869">
        <v>1897</v>
      </c>
      <c r="W75" s="868"/>
      <c r="X75" s="868"/>
      <c r="Y75" s="868"/>
      <c r="Z75" s="818"/>
      <c r="AA75" s="869">
        <v>58</v>
      </c>
      <c r="AB75" s="868"/>
      <c r="AC75" s="868"/>
      <c r="AD75" s="868"/>
      <c r="AE75" s="818"/>
      <c r="AF75" s="869">
        <v>58</v>
      </c>
      <c r="AG75" s="868"/>
      <c r="AH75" s="868"/>
      <c r="AI75" s="868"/>
      <c r="AJ75" s="818"/>
      <c r="AK75" s="869" t="s">
        <v>534</v>
      </c>
      <c r="AL75" s="868"/>
      <c r="AM75" s="868"/>
      <c r="AN75" s="868"/>
      <c r="AO75" s="818"/>
      <c r="AP75" s="869">
        <v>393</v>
      </c>
      <c r="AQ75" s="868"/>
      <c r="AR75" s="868"/>
      <c r="AS75" s="868"/>
      <c r="AT75" s="818"/>
      <c r="AU75" s="869" t="s">
        <v>558</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549</v>
      </c>
      <c r="C76" s="862"/>
      <c r="D76" s="862"/>
      <c r="E76" s="862"/>
      <c r="F76" s="862"/>
      <c r="G76" s="862"/>
      <c r="H76" s="862"/>
      <c r="I76" s="862"/>
      <c r="J76" s="862"/>
      <c r="K76" s="862"/>
      <c r="L76" s="862"/>
      <c r="M76" s="862"/>
      <c r="N76" s="862"/>
      <c r="O76" s="862"/>
      <c r="P76" s="863"/>
      <c r="Q76" s="867">
        <v>92</v>
      </c>
      <c r="R76" s="868"/>
      <c r="S76" s="868"/>
      <c r="T76" s="868"/>
      <c r="U76" s="818"/>
      <c r="V76" s="869">
        <v>86</v>
      </c>
      <c r="W76" s="868"/>
      <c r="X76" s="868"/>
      <c r="Y76" s="868"/>
      <c r="Z76" s="818"/>
      <c r="AA76" s="869">
        <v>7</v>
      </c>
      <c r="AB76" s="868"/>
      <c r="AC76" s="868"/>
      <c r="AD76" s="868"/>
      <c r="AE76" s="818"/>
      <c r="AF76" s="869">
        <v>7</v>
      </c>
      <c r="AG76" s="868"/>
      <c r="AH76" s="868"/>
      <c r="AI76" s="868"/>
      <c r="AJ76" s="818"/>
      <c r="AK76" s="869" t="s">
        <v>534</v>
      </c>
      <c r="AL76" s="868"/>
      <c r="AM76" s="868"/>
      <c r="AN76" s="868"/>
      <c r="AO76" s="818"/>
      <c r="AP76" s="869" t="s">
        <v>534</v>
      </c>
      <c r="AQ76" s="868"/>
      <c r="AR76" s="868"/>
      <c r="AS76" s="868"/>
      <c r="AT76" s="818"/>
      <c r="AU76" s="869" t="s">
        <v>559</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550</v>
      </c>
      <c r="C77" s="862"/>
      <c r="D77" s="862"/>
      <c r="E77" s="862"/>
      <c r="F77" s="862"/>
      <c r="G77" s="862"/>
      <c r="H77" s="862"/>
      <c r="I77" s="862"/>
      <c r="J77" s="862"/>
      <c r="K77" s="862"/>
      <c r="L77" s="862"/>
      <c r="M77" s="862"/>
      <c r="N77" s="862"/>
      <c r="O77" s="862"/>
      <c r="P77" s="863"/>
      <c r="Q77" s="867">
        <v>46</v>
      </c>
      <c r="R77" s="868"/>
      <c r="S77" s="868"/>
      <c r="T77" s="868"/>
      <c r="U77" s="818"/>
      <c r="V77" s="869">
        <v>44</v>
      </c>
      <c r="W77" s="868"/>
      <c r="X77" s="868"/>
      <c r="Y77" s="868"/>
      <c r="Z77" s="818"/>
      <c r="AA77" s="869">
        <v>3</v>
      </c>
      <c r="AB77" s="868"/>
      <c r="AC77" s="868"/>
      <c r="AD77" s="868"/>
      <c r="AE77" s="818"/>
      <c r="AF77" s="869">
        <v>3</v>
      </c>
      <c r="AG77" s="868"/>
      <c r="AH77" s="868"/>
      <c r="AI77" s="868"/>
      <c r="AJ77" s="818"/>
      <c r="AK77" s="869" t="s">
        <v>534</v>
      </c>
      <c r="AL77" s="868"/>
      <c r="AM77" s="868"/>
      <c r="AN77" s="868"/>
      <c r="AO77" s="818"/>
      <c r="AP77" s="869" t="s">
        <v>534</v>
      </c>
      <c r="AQ77" s="868"/>
      <c r="AR77" s="868"/>
      <c r="AS77" s="868"/>
      <c r="AT77" s="818"/>
      <c r="AU77" s="869" t="s">
        <v>534</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551</v>
      </c>
      <c r="C78" s="862"/>
      <c r="D78" s="862"/>
      <c r="E78" s="862"/>
      <c r="F78" s="862"/>
      <c r="G78" s="862"/>
      <c r="H78" s="862"/>
      <c r="I78" s="862"/>
      <c r="J78" s="862"/>
      <c r="K78" s="862"/>
      <c r="L78" s="862"/>
      <c r="M78" s="862"/>
      <c r="N78" s="862"/>
      <c r="O78" s="862"/>
      <c r="P78" s="863"/>
      <c r="Q78" s="864">
        <v>116</v>
      </c>
      <c r="R78" s="819"/>
      <c r="S78" s="819"/>
      <c r="T78" s="819"/>
      <c r="U78" s="819"/>
      <c r="V78" s="819">
        <v>109</v>
      </c>
      <c r="W78" s="819"/>
      <c r="X78" s="819"/>
      <c r="Y78" s="819"/>
      <c r="Z78" s="819"/>
      <c r="AA78" s="819">
        <v>7</v>
      </c>
      <c r="AB78" s="819"/>
      <c r="AC78" s="819"/>
      <c r="AD78" s="819"/>
      <c r="AE78" s="819"/>
      <c r="AF78" s="819">
        <v>7</v>
      </c>
      <c r="AG78" s="819"/>
      <c r="AH78" s="819"/>
      <c r="AI78" s="819"/>
      <c r="AJ78" s="819"/>
      <c r="AK78" s="819">
        <v>109</v>
      </c>
      <c r="AL78" s="819"/>
      <c r="AM78" s="819"/>
      <c r="AN78" s="819"/>
      <c r="AO78" s="819"/>
      <c r="AP78" s="819" t="s">
        <v>539</v>
      </c>
      <c r="AQ78" s="819"/>
      <c r="AR78" s="819"/>
      <c r="AS78" s="819"/>
      <c r="AT78" s="819"/>
      <c r="AU78" s="819" t="s">
        <v>534</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552</v>
      </c>
      <c r="C79" s="862"/>
      <c r="D79" s="862"/>
      <c r="E79" s="862"/>
      <c r="F79" s="862"/>
      <c r="G79" s="862"/>
      <c r="H79" s="862"/>
      <c r="I79" s="862"/>
      <c r="J79" s="862"/>
      <c r="K79" s="862"/>
      <c r="L79" s="862"/>
      <c r="M79" s="862"/>
      <c r="N79" s="862"/>
      <c r="O79" s="862"/>
      <c r="P79" s="863"/>
      <c r="Q79" s="864">
        <v>1786</v>
      </c>
      <c r="R79" s="819"/>
      <c r="S79" s="819"/>
      <c r="T79" s="819"/>
      <c r="U79" s="819"/>
      <c r="V79" s="819">
        <v>1726</v>
      </c>
      <c r="W79" s="819"/>
      <c r="X79" s="819"/>
      <c r="Y79" s="819"/>
      <c r="Z79" s="819"/>
      <c r="AA79" s="819">
        <v>60</v>
      </c>
      <c r="AB79" s="819"/>
      <c r="AC79" s="819"/>
      <c r="AD79" s="819"/>
      <c r="AE79" s="819"/>
      <c r="AF79" s="819">
        <v>60</v>
      </c>
      <c r="AG79" s="819"/>
      <c r="AH79" s="819"/>
      <c r="AI79" s="819"/>
      <c r="AJ79" s="819"/>
      <c r="AK79" s="819" t="s">
        <v>534</v>
      </c>
      <c r="AL79" s="819"/>
      <c r="AM79" s="819"/>
      <c r="AN79" s="819"/>
      <c r="AO79" s="819"/>
      <c r="AP79" s="819">
        <v>425</v>
      </c>
      <c r="AQ79" s="819"/>
      <c r="AR79" s="819"/>
      <c r="AS79" s="819"/>
      <c r="AT79" s="819"/>
      <c r="AU79" s="819">
        <v>152</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553</v>
      </c>
      <c r="C80" s="862"/>
      <c r="D80" s="862"/>
      <c r="E80" s="862"/>
      <c r="F80" s="862"/>
      <c r="G80" s="862"/>
      <c r="H80" s="862"/>
      <c r="I80" s="862"/>
      <c r="J80" s="862"/>
      <c r="K80" s="862"/>
      <c r="L80" s="862"/>
      <c r="M80" s="862"/>
      <c r="N80" s="862"/>
      <c r="O80" s="862"/>
      <c r="P80" s="863"/>
      <c r="Q80" s="864">
        <v>966</v>
      </c>
      <c r="R80" s="819"/>
      <c r="S80" s="819"/>
      <c r="T80" s="819"/>
      <c r="U80" s="819"/>
      <c r="V80" s="819">
        <v>954</v>
      </c>
      <c r="W80" s="819"/>
      <c r="X80" s="819"/>
      <c r="Y80" s="819"/>
      <c r="Z80" s="819"/>
      <c r="AA80" s="819">
        <v>12</v>
      </c>
      <c r="AB80" s="819"/>
      <c r="AC80" s="819"/>
      <c r="AD80" s="819"/>
      <c r="AE80" s="819"/>
      <c r="AF80" s="819">
        <v>12</v>
      </c>
      <c r="AG80" s="819"/>
      <c r="AH80" s="819"/>
      <c r="AI80" s="819"/>
      <c r="AJ80" s="819"/>
      <c r="AK80" s="819" t="s">
        <v>534</v>
      </c>
      <c r="AL80" s="819"/>
      <c r="AM80" s="819"/>
      <c r="AN80" s="819"/>
      <c r="AO80" s="819"/>
      <c r="AP80" s="819">
        <v>1101</v>
      </c>
      <c r="AQ80" s="819"/>
      <c r="AR80" s="819"/>
      <c r="AS80" s="819"/>
      <c r="AT80" s="819"/>
      <c r="AU80" s="819">
        <v>398</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554</v>
      </c>
      <c r="C81" s="862"/>
      <c r="D81" s="862"/>
      <c r="E81" s="862"/>
      <c r="F81" s="862"/>
      <c r="G81" s="862"/>
      <c r="H81" s="862"/>
      <c r="I81" s="862"/>
      <c r="J81" s="862"/>
      <c r="K81" s="862"/>
      <c r="L81" s="862"/>
      <c r="M81" s="862"/>
      <c r="N81" s="862"/>
      <c r="O81" s="862"/>
      <c r="P81" s="863"/>
      <c r="Q81" s="864">
        <v>3150</v>
      </c>
      <c r="R81" s="819"/>
      <c r="S81" s="819"/>
      <c r="T81" s="819"/>
      <c r="U81" s="819"/>
      <c r="V81" s="819">
        <v>3092</v>
      </c>
      <c r="W81" s="819"/>
      <c r="X81" s="819"/>
      <c r="Y81" s="819"/>
      <c r="Z81" s="819"/>
      <c r="AA81" s="819">
        <v>57</v>
      </c>
      <c r="AB81" s="819"/>
      <c r="AC81" s="819"/>
      <c r="AD81" s="819"/>
      <c r="AE81" s="819"/>
      <c r="AF81" s="819">
        <v>57</v>
      </c>
      <c r="AG81" s="819"/>
      <c r="AH81" s="819"/>
      <c r="AI81" s="819"/>
      <c r="AJ81" s="819"/>
      <c r="AK81" s="819" t="s">
        <v>534</v>
      </c>
      <c r="AL81" s="819"/>
      <c r="AM81" s="819"/>
      <c r="AN81" s="819"/>
      <c r="AO81" s="819"/>
      <c r="AP81" s="819">
        <v>792</v>
      </c>
      <c r="AQ81" s="819"/>
      <c r="AR81" s="819"/>
      <c r="AS81" s="819"/>
      <c r="AT81" s="819"/>
      <c r="AU81" s="819">
        <v>215</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9610</v>
      </c>
      <c r="AG88" s="830"/>
      <c r="AH88" s="830"/>
      <c r="AI88" s="830"/>
      <c r="AJ88" s="830"/>
      <c r="AK88" s="827"/>
      <c r="AL88" s="827"/>
      <c r="AM88" s="827"/>
      <c r="AN88" s="827"/>
      <c r="AO88" s="827"/>
      <c r="AP88" s="830">
        <v>2711</v>
      </c>
      <c r="AQ88" s="830"/>
      <c r="AR88" s="830"/>
      <c r="AS88" s="830"/>
      <c r="AT88" s="830"/>
      <c r="AU88" s="830">
        <v>766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165</v>
      </c>
      <c r="CS102" s="838"/>
      <c r="CT102" s="838"/>
      <c r="CU102" s="838"/>
      <c r="CV102" s="881"/>
      <c r="CW102" s="880">
        <v>55</v>
      </c>
      <c r="CX102" s="838"/>
      <c r="CY102" s="838"/>
      <c r="CZ102" s="838"/>
      <c r="DA102" s="881"/>
      <c r="DB102" s="880">
        <v>15</v>
      </c>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285</v>
      </c>
      <c r="AG109" s="883"/>
      <c r="AH109" s="883"/>
      <c r="AI109" s="883"/>
      <c r="AJ109" s="884"/>
      <c r="AK109" s="882" t="s">
        <v>284</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285</v>
      </c>
      <c r="BW109" s="883"/>
      <c r="BX109" s="883"/>
      <c r="BY109" s="883"/>
      <c r="BZ109" s="884"/>
      <c r="CA109" s="882" t="s">
        <v>284</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285</v>
      </c>
      <c r="DM109" s="883"/>
      <c r="DN109" s="883"/>
      <c r="DO109" s="883"/>
      <c r="DP109" s="884"/>
      <c r="DQ109" s="882" t="s">
        <v>284</v>
      </c>
      <c r="DR109" s="883"/>
      <c r="DS109" s="883"/>
      <c r="DT109" s="883"/>
      <c r="DU109" s="884"/>
      <c r="DV109" s="882" t="s">
        <v>403</v>
      </c>
      <c r="DW109" s="883"/>
      <c r="DX109" s="883"/>
      <c r="DY109" s="883"/>
      <c r="DZ109" s="885"/>
    </row>
    <row r="110" spans="1:131" s="197" customFormat="1" ht="26.25" customHeight="1" x14ac:dyDescent="0.15">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1770482</v>
      </c>
      <c r="AB110" s="890"/>
      <c r="AC110" s="890"/>
      <c r="AD110" s="890"/>
      <c r="AE110" s="891"/>
      <c r="AF110" s="892">
        <v>1754115</v>
      </c>
      <c r="AG110" s="890"/>
      <c r="AH110" s="890"/>
      <c r="AI110" s="890"/>
      <c r="AJ110" s="891"/>
      <c r="AK110" s="892">
        <v>1713486</v>
      </c>
      <c r="AL110" s="890"/>
      <c r="AM110" s="890"/>
      <c r="AN110" s="890"/>
      <c r="AO110" s="891"/>
      <c r="AP110" s="893">
        <v>14.1</v>
      </c>
      <c r="AQ110" s="894"/>
      <c r="AR110" s="894"/>
      <c r="AS110" s="894"/>
      <c r="AT110" s="895"/>
      <c r="AU110" s="896" t="s">
        <v>61</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15951480</v>
      </c>
      <c r="BR110" s="927"/>
      <c r="BS110" s="927"/>
      <c r="BT110" s="927"/>
      <c r="BU110" s="927"/>
      <c r="BV110" s="927">
        <v>16305052</v>
      </c>
      <c r="BW110" s="927"/>
      <c r="BX110" s="927"/>
      <c r="BY110" s="927"/>
      <c r="BZ110" s="927"/>
      <c r="CA110" s="927">
        <v>17372449</v>
      </c>
      <c r="CB110" s="927"/>
      <c r="CC110" s="927"/>
      <c r="CD110" s="927"/>
      <c r="CE110" s="927"/>
      <c r="CF110" s="941">
        <v>142.5</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v>16667</v>
      </c>
      <c r="AB111" s="934"/>
      <c r="AC111" s="934"/>
      <c r="AD111" s="934"/>
      <c r="AE111" s="935"/>
      <c r="AF111" s="936">
        <v>16667</v>
      </c>
      <c r="AG111" s="934"/>
      <c r="AH111" s="934"/>
      <c r="AI111" s="934"/>
      <c r="AJ111" s="935"/>
      <c r="AK111" s="936">
        <v>16667</v>
      </c>
      <c r="AL111" s="934"/>
      <c r="AM111" s="934"/>
      <c r="AN111" s="934"/>
      <c r="AO111" s="935"/>
      <c r="AP111" s="937">
        <v>0.1</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23387</v>
      </c>
      <c r="AB112" s="959"/>
      <c r="AC112" s="959"/>
      <c r="AD112" s="959"/>
      <c r="AE112" s="960"/>
      <c r="AF112" s="961">
        <v>18907</v>
      </c>
      <c r="AG112" s="959"/>
      <c r="AH112" s="959"/>
      <c r="AI112" s="959"/>
      <c r="AJ112" s="960"/>
      <c r="AK112" s="961">
        <v>18907</v>
      </c>
      <c r="AL112" s="959"/>
      <c r="AM112" s="959"/>
      <c r="AN112" s="959"/>
      <c r="AO112" s="960"/>
      <c r="AP112" s="962">
        <v>0.2</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8437693</v>
      </c>
      <c r="BR112" s="920"/>
      <c r="BS112" s="920"/>
      <c r="BT112" s="920"/>
      <c r="BU112" s="920"/>
      <c r="BV112" s="920">
        <v>7532549</v>
      </c>
      <c r="BW112" s="920"/>
      <c r="BX112" s="920"/>
      <c r="BY112" s="920"/>
      <c r="BZ112" s="920"/>
      <c r="CA112" s="920">
        <v>7192080</v>
      </c>
      <c r="CB112" s="920"/>
      <c r="CC112" s="920"/>
      <c r="CD112" s="920"/>
      <c r="CE112" s="920"/>
      <c r="CF112" s="914">
        <v>59</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2256088</v>
      </c>
      <c r="AB113" s="934"/>
      <c r="AC113" s="934"/>
      <c r="AD113" s="934"/>
      <c r="AE113" s="935"/>
      <c r="AF113" s="936">
        <v>612099</v>
      </c>
      <c r="AG113" s="934"/>
      <c r="AH113" s="934"/>
      <c r="AI113" s="934"/>
      <c r="AJ113" s="935"/>
      <c r="AK113" s="936">
        <v>552546</v>
      </c>
      <c r="AL113" s="934"/>
      <c r="AM113" s="934"/>
      <c r="AN113" s="934"/>
      <c r="AO113" s="935"/>
      <c r="AP113" s="937">
        <v>4.5</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511574</v>
      </c>
      <c r="BR113" s="920"/>
      <c r="BS113" s="920"/>
      <c r="BT113" s="920"/>
      <c r="BU113" s="920"/>
      <c r="BV113" s="920">
        <v>488255</v>
      </c>
      <c r="BW113" s="920"/>
      <c r="BX113" s="920"/>
      <c r="BY113" s="920"/>
      <c r="BZ113" s="920"/>
      <c r="CA113" s="920">
        <v>765583</v>
      </c>
      <c r="CB113" s="920"/>
      <c r="CC113" s="920"/>
      <c r="CD113" s="920"/>
      <c r="CE113" s="920"/>
      <c r="CF113" s="914">
        <v>6.3</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197547</v>
      </c>
      <c r="AB114" s="959"/>
      <c r="AC114" s="959"/>
      <c r="AD114" s="959"/>
      <c r="AE114" s="960"/>
      <c r="AF114" s="961">
        <v>196717</v>
      </c>
      <c r="AG114" s="959"/>
      <c r="AH114" s="959"/>
      <c r="AI114" s="959"/>
      <c r="AJ114" s="960"/>
      <c r="AK114" s="961">
        <v>172698</v>
      </c>
      <c r="AL114" s="959"/>
      <c r="AM114" s="959"/>
      <c r="AN114" s="959"/>
      <c r="AO114" s="960"/>
      <c r="AP114" s="962">
        <v>1.4</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3962865</v>
      </c>
      <c r="BR114" s="920"/>
      <c r="BS114" s="920"/>
      <c r="BT114" s="920"/>
      <c r="BU114" s="920"/>
      <c r="BV114" s="920">
        <v>3665758</v>
      </c>
      <c r="BW114" s="920"/>
      <c r="BX114" s="920"/>
      <c r="BY114" s="920"/>
      <c r="BZ114" s="920"/>
      <c r="CA114" s="920">
        <v>3784792</v>
      </c>
      <c r="CB114" s="920"/>
      <c r="CC114" s="920"/>
      <c r="CD114" s="920"/>
      <c r="CE114" s="920"/>
      <c r="CF114" s="914">
        <v>31</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2287</v>
      </c>
      <c r="AB115" s="934"/>
      <c r="AC115" s="934"/>
      <c r="AD115" s="934"/>
      <c r="AE115" s="935"/>
      <c r="AF115" s="936">
        <v>8682</v>
      </c>
      <c r="AG115" s="934"/>
      <c r="AH115" s="934"/>
      <c r="AI115" s="934"/>
      <c r="AJ115" s="935"/>
      <c r="AK115" s="936">
        <v>13114</v>
      </c>
      <c r="AL115" s="934"/>
      <c r="AM115" s="934"/>
      <c r="AN115" s="934"/>
      <c r="AO115" s="935"/>
      <c r="AP115" s="937">
        <v>0.1</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4266458</v>
      </c>
      <c r="AB117" s="966"/>
      <c r="AC117" s="966"/>
      <c r="AD117" s="966"/>
      <c r="AE117" s="967"/>
      <c r="AF117" s="965">
        <v>2607187</v>
      </c>
      <c r="AG117" s="966"/>
      <c r="AH117" s="966"/>
      <c r="AI117" s="966"/>
      <c r="AJ117" s="967"/>
      <c r="AK117" s="965">
        <v>2487418</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285</v>
      </c>
      <c r="AG118" s="883"/>
      <c r="AH118" s="883"/>
      <c r="AI118" s="883"/>
      <c r="AJ118" s="884"/>
      <c r="AK118" s="882" t="s">
        <v>284</v>
      </c>
      <c r="AL118" s="883"/>
      <c r="AM118" s="883"/>
      <c r="AN118" s="883"/>
      <c r="AO118" s="884"/>
      <c r="AP118" s="990" t="s">
        <v>403</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431</v>
      </c>
      <c r="BP118" s="994"/>
      <c r="BQ118" s="985">
        <v>28863612</v>
      </c>
      <c r="BR118" s="986"/>
      <c r="BS118" s="986"/>
      <c r="BT118" s="986"/>
      <c r="BU118" s="986"/>
      <c r="BV118" s="986">
        <v>27991614</v>
      </c>
      <c r="BW118" s="986"/>
      <c r="BX118" s="986"/>
      <c r="BY118" s="986"/>
      <c r="BZ118" s="986"/>
      <c r="CA118" s="986">
        <v>29114904</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5469765</v>
      </c>
      <c r="BR119" s="927"/>
      <c r="BS119" s="927"/>
      <c r="BT119" s="927"/>
      <c r="BU119" s="927"/>
      <c r="BV119" s="927">
        <v>5566443</v>
      </c>
      <c r="BW119" s="927"/>
      <c r="BX119" s="927"/>
      <c r="BY119" s="927"/>
      <c r="BZ119" s="927"/>
      <c r="CA119" s="927">
        <v>5279732</v>
      </c>
      <c r="CB119" s="927"/>
      <c r="CC119" s="927"/>
      <c r="CD119" s="927"/>
      <c r="CE119" s="927"/>
      <c r="CF119" s="941">
        <v>43.3</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317093</v>
      </c>
      <c r="BR120" s="920"/>
      <c r="BS120" s="920"/>
      <c r="BT120" s="920"/>
      <c r="BU120" s="920"/>
      <c r="BV120" s="920">
        <v>225892</v>
      </c>
      <c r="BW120" s="920"/>
      <c r="BX120" s="920"/>
      <c r="BY120" s="920"/>
      <c r="BZ120" s="920"/>
      <c r="CA120" s="920">
        <v>113784</v>
      </c>
      <c r="CB120" s="920"/>
      <c r="CC120" s="920"/>
      <c r="CD120" s="920"/>
      <c r="CE120" s="920"/>
      <c r="CF120" s="914">
        <v>0.9</v>
      </c>
      <c r="CG120" s="915"/>
      <c r="CH120" s="915"/>
      <c r="CI120" s="915"/>
      <c r="CJ120" s="915"/>
      <c r="CK120" s="1013" t="s">
        <v>437</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6466751</v>
      </c>
      <c r="DH120" s="927"/>
      <c r="DI120" s="927"/>
      <c r="DJ120" s="927"/>
      <c r="DK120" s="927"/>
      <c r="DL120" s="927">
        <v>5727314</v>
      </c>
      <c r="DM120" s="927"/>
      <c r="DN120" s="927"/>
      <c r="DO120" s="927"/>
      <c r="DP120" s="927"/>
      <c r="DQ120" s="927">
        <v>5417678</v>
      </c>
      <c r="DR120" s="927"/>
      <c r="DS120" s="927"/>
      <c r="DT120" s="927"/>
      <c r="DU120" s="927"/>
      <c r="DV120" s="928">
        <v>44.4</v>
      </c>
      <c r="DW120" s="928"/>
      <c r="DX120" s="928"/>
      <c r="DY120" s="928"/>
      <c r="DZ120" s="929"/>
    </row>
    <row r="121" spans="1:130" s="197" customFormat="1" ht="26.25" customHeight="1" x14ac:dyDescent="0.15">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16769052</v>
      </c>
      <c r="BR121" s="986"/>
      <c r="BS121" s="986"/>
      <c r="BT121" s="986"/>
      <c r="BU121" s="986"/>
      <c r="BV121" s="986">
        <v>16893849</v>
      </c>
      <c r="BW121" s="986"/>
      <c r="BX121" s="986"/>
      <c r="BY121" s="986"/>
      <c r="BZ121" s="986"/>
      <c r="CA121" s="986">
        <v>16441628</v>
      </c>
      <c r="CB121" s="986"/>
      <c r="CC121" s="986"/>
      <c r="CD121" s="986"/>
      <c r="CE121" s="986"/>
      <c r="CF121" s="1024">
        <v>134.9</v>
      </c>
      <c r="CG121" s="1025"/>
      <c r="CH121" s="1025"/>
      <c r="CI121" s="1025"/>
      <c r="CJ121" s="1025"/>
      <c r="CK121" s="1016"/>
      <c r="CL121" s="1017"/>
      <c r="CM121" s="1017"/>
      <c r="CN121" s="1017"/>
      <c r="CO121" s="1018"/>
      <c r="CP121" s="1007" t="s">
        <v>383</v>
      </c>
      <c r="CQ121" s="1008"/>
      <c r="CR121" s="1008"/>
      <c r="CS121" s="1008"/>
      <c r="CT121" s="1008"/>
      <c r="CU121" s="1008"/>
      <c r="CV121" s="1008"/>
      <c r="CW121" s="1008"/>
      <c r="CX121" s="1008"/>
      <c r="CY121" s="1008"/>
      <c r="CZ121" s="1008"/>
      <c r="DA121" s="1008"/>
      <c r="DB121" s="1008"/>
      <c r="DC121" s="1008"/>
      <c r="DD121" s="1008"/>
      <c r="DE121" s="1008"/>
      <c r="DF121" s="1009"/>
      <c r="DG121" s="919">
        <v>1469194</v>
      </c>
      <c r="DH121" s="920"/>
      <c r="DI121" s="920"/>
      <c r="DJ121" s="920"/>
      <c r="DK121" s="920"/>
      <c r="DL121" s="920">
        <v>1332714</v>
      </c>
      <c r="DM121" s="920"/>
      <c r="DN121" s="920"/>
      <c r="DO121" s="920"/>
      <c r="DP121" s="920"/>
      <c r="DQ121" s="920">
        <v>1328070</v>
      </c>
      <c r="DR121" s="920"/>
      <c r="DS121" s="920"/>
      <c r="DT121" s="920"/>
      <c r="DU121" s="920"/>
      <c r="DV121" s="921">
        <v>10.9</v>
      </c>
      <c r="DW121" s="921"/>
      <c r="DX121" s="921"/>
      <c r="DY121" s="921"/>
      <c r="DZ121" s="922"/>
    </row>
    <row r="122" spans="1:130" s="197" customFormat="1" ht="26.25" customHeight="1" x14ac:dyDescent="0.15">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440</v>
      </c>
      <c r="BP122" s="994"/>
      <c r="BQ122" s="1034">
        <v>22555910</v>
      </c>
      <c r="BR122" s="1035"/>
      <c r="BS122" s="1035"/>
      <c r="BT122" s="1035"/>
      <c r="BU122" s="1035"/>
      <c r="BV122" s="1035">
        <v>22686184</v>
      </c>
      <c r="BW122" s="1035"/>
      <c r="BX122" s="1035"/>
      <c r="BY122" s="1035"/>
      <c r="BZ122" s="1035"/>
      <c r="CA122" s="1035">
        <v>21835144</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501748</v>
      </c>
      <c r="DH122" s="920"/>
      <c r="DI122" s="920"/>
      <c r="DJ122" s="920"/>
      <c r="DK122" s="920"/>
      <c r="DL122" s="920">
        <v>472521</v>
      </c>
      <c r="DM122" s="920"/>
      <c r="DN122" s="920"/>
      <c r="DO122" s="920"/>
      <c r="DP122" s="920"/>
      <c r="DQ122" s="920">
        <v>446332</v>
      </c>
      <c r="DR122" s="920"/>
      <c r="DS122" s="920"/>
      <c r="DT122" s="920"/>
      <c r="DU122" s="920"/>
      <c r="DV122" s="921">
        <v>3.7</v>
      </c>
      <c r="DW122" s="921"/>
      <c r="DX122" s="921"/>
      <c r="DY122" s="921"/>
      <c r="DZ122" s="922"/>
    </row>
    <row r="123" spans="1:130" s="197" customFormat="1" ht="26.25" customHeight="1" thickBot="1" x14ac:dyDescent="0.2">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52.3</v>
      </c>
      <c r="BR123" s="1027"/>
      <c r="BS123" s="1027"/>
      <c r="BT123" s="1027"/>
      <c r="BU123" s="1027"/>
      <c r="BV123" s="1027">
        <v>43.2</v>
      </c>
      <c r="BW123" s="1027"/>
      <c r="BX123" s="1027"/>
      <c r="BY123" s="1027"/>
      <c r="BZ123" s="1027"/>
      <c r="CA123" s="1027">
        <v>59.7</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t="s">
        <v>111</v>
      </c>
      <c r="DH123" s="959"/>
      <c r="DI123" s="959"/>
      <c r="DJ123" s="959"/>
      <c r="DK123" s="960"/>
      <c r="DL123" s="961" t="s">
        <v>111</v>
      </c>
      <c r="DM123" s="959"/>
      <c r="DN123" s="959"/>
      <c r="DO123" s="959"/>
      <c r="DP123" s="960"/>
      <c r="DQ123" s="961" t="s">
        <v>111</v>
      </c>
      <c r="DR123" s="959"/>
      <c r="DS123" s="959"/>
      <c r="DT123" s="959"/>
      <c r="DU123" s="960"/>
      <c r="DV123" s="962" t="s">
        <v>111</v>
      </c>
      <c r="DW123" s="963"/>
      <c r="DX123" s="963"/>
      <c r="DY123" s="963"/>
      <c r="DZ123" s="964"/>
    </row>
    <row r="124" spans="1:130" s="197" customFormat="1" ht="26.25" customHeight="1" x14ac:dyDescent="0.15">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2287</v>
      </c>
      <c r="AB127" s="959"/>
      <c r="AC127" s="959"/>
      <c r="AD127" s="959"/>
      <c r="AE127" s="960"/>
      <c r="AF127" s="961">
        <v>8682</v>
      </c>
      <c r="AG127" s="959"/>
      <c r="AH127" s="959"/>
      <c r="AI127" s="959"/>
      <c r="AJ127" s="960"/>
      <c r="AK127" s="961">
        <v>13114</v>
      </c>
      <c r="AL127" s="959"/>
      <c r="AM127" s="959"/>
      <c r="AN127" s="959"/>
      <c r="AO127" s="960"/>
      <c r="AP127" s="962">
        <v>0.1</v>
      </c>
      <c r="AQ127" s="963"/>
      <c r="AR127" s="963"/>
      <c r="AS127" s="963"/>
      <c r="AT127" s="964"/>
      <c r="AU127" s="233"/>
      <c r="AV127" s="233"/>
      <c r="AW127" s="233"/>
      <c r="AX127" s="886" t="s">
        <v>451</v>
      </c>
      <c r="AY127" s="887"/>
      <c r="AZ127" s="887"/>
      <c r="BA127" s="887"/>
      <c r="BB127" s="887"/>
      <c r="BC127" s="887"/>
      <c r="BD127" s="887"/>
      <c r="BE127" s="888"/>
      <c r="BF127" s="1041" t="s">
        <v>111</v>
      </c>
      <c r="BG127" s="1042"/>
      <c r="BH127" s="1042"/>
      <c r="BI127" s="1042"/>
      <c r="BJ127" s="1042"/>
      <c r="BK127" s="1042"/>
      <c r="BL127" s="1051"/>
      <c r="BM127" s="1041">
        <v>12.89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48637</v>
      </c>
      <c r="AB128" s="1090"/>
      <c r="AC128" s="1090"/>
      <c r="AD128" s="1090"/>
      <c r="AE128" s="1091"/>
      <c r="AF128" s="1092">
        <v>47450</v>
      </c>
      <c r="AG128" s="1090"/>
      <c r="AH128" s="1090"/>
      <c r="AI128" s="1090"/>
      <c r="AJ128" s="1091"/>
      <c r="AK128" s="1092">
        <v>44806</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111</v>
      </c>
      <c r="BG128" s="1067"/>
      <c r="BH128" s="1067"/>
      <c r="BI128" s="1067"/>
      <c r="BJ128" s="1067"/>
      <c r="BK128" s="1067"/>
      <c r="BL128" s="1068"/>
      <c r="BM128" s="1066">
        <v>17.89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13461905</v>
      </c>
      <c r="AB129" s="959"/>
      <c r="AC129" s="959"/>
      <c r="AD129" s="959"/>
      <c r="AE129" s="960"/>
      <c r="AF129" s="961">
        <v>13752059</v>
      </c>
      <c r="AG129" s="959"/>
      <c r="AH129" s="959"/>
      <c r="AI129" s="959"/>
      <c r="AJ129" s="960"/>
      <c r="AK129" s="961">
        <v>13647933</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13.4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1405268</v>
      </c>
      <c r="AB130" s="959"/>
      <c r="AC130" s="959"/>
      <c r="AD130" s="959"/>
      <c r="AE130" s="960"/>
      <c r="AF130" s="961">
        <v>1473060</v>
      </c>
      <c r="AG130" s="959"/>
      <c r="AH130" s="959"/>
      <c r="AI130" s="959"/>
      <c r="AJ130" s="960"/>
      <c r="AK130" s="961">
        <v>1455557</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v>59.7</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12056637</v>
      </c>
      <c r="AB131" s="998"/>
      <c r="AC131" s="998"/>
      <c r="AD131" s="998"/>
      <c r="AE131" s="999"/>
      <c r="AF131" s="1000">
        <v>12278999</v>
      </c>
      <c r="AG131" s="998"/>
      <c r="AH131" s="998"/>
      <c r="AI131" s="998"/>
      <c r="AJ131" s="999"/>
      <c r="AK131" s="1000">
        <v>12192376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23.327840089999999</v>
      </c>
      <c r="AB132" s="1104"/>
      <c r="AC132" s="1104"/>
      <c r="AD132" s="1104"/>
      <c r="AE132" s="1105"/>
      <c r="AF132" s="1106">
        <v>8.849882633</v>
      </c>
      <c r="AG132" s="1104"/>
      <c r="AH132" s="1104"/>
      <c r="AI132" s="1104"/>
      <c r="AJ132" s="1105"/>
      <c r="AK132" s="1106">
        <v>8.0956738870000002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15.3</v>
      </c>
      <c r="AB133" s="1111"/>
      <c r="AC133" s="1111"/>
      <c r="AD133" s="1111"/>
      <c r="AE133" s="1112"/>
      <c r="AF133" s="1110">
        <v>14.2</v>
      </c>
      <c r="AG133" s="1111"/>
      <c r="AH133" s="1111"/>
      <c r="AI133" s="1111"/>
      <c r="AJ133" s="1112"/>
      <c r="AK133" s="1110">
        <v>13.4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7" t="s">
        <v>467</v>
      </c>
      <c r="L7" s="254"/>
      <c r="M7" s="255" t="s">
        <v>468</v>
      </c>
      <c r="N7" s="256"/>
    </row>
    <row r="8" spans="1:16" x14ac:dyDescent="0.15">
      <c r="A8" s="248"/>
      <c r="B8" s="244"/>
      <c r="C8" s="244"/>
      <c r="D8" s="244"/>
      <c r="E8" s="244"/>
      <c r="F8" s="244"/>
      <c r="G8" s="257"/>
      <c r="H8" s="258"/>
      <c r="I8" s="258"/>
      <c r="J8" s="259"/>
      <c r="K8" s="1118"/>
      <c r="L8" s="260" t="s">
        <v>469</v>
      </c>
      <c r="M8" s="261" t="s">
        <v>470</v>
      </c>
      <c r="N8" s="262" t="s">
        <v>471</v>
      </c>
    </row>
    <row r="9" spans="1:16" x14ac:dyDescent="0.15">
      <c r="A9" s="248"/>
      <c r="B9" s="244"/>
      <c r="C9" s="244"/>
      <c r="D9" s="244"/>
      <c r="E9" s="244"/>
      <c r="F9" s="244"/>
      <c r="G9" s="1119" t="s">
        <v>472</v>
      </c>
      <c r="H9" s="1120"/>
      <c r="I9" s="1120"/>
      <c r="J9" s="1121"/>
      <c r="K9" s="263">
        <v>3789715</v>
      </c>
      <c r="L9" s="264">
        <v>55615</v>
      </c>
      <c r="M9" s="265">
        <v>65114</v>
      </c>
      <c r="N9" s="266">
        <v>-14.6</v>
      </c>
    </row>
    <row r="10" spans="1:16" x14ac:dyDescent="0.15">
      <c r="A10" s="248"/>
      <c r="B10" s="244"/>
      <c r="C10" s="244"/>
      <c r="D10" s="244"/>
      <c r="E10" s="244"/>
      <c r="F10" s="244"/>
      <c r="G10" s="1119" t="s">
        <v>473</v>
      </c>
      <c r="H10" s="1120"/>
      <c r="I10" s="1120"/>
      <c r="J10" s="1121"/>
      <c r="K10" s="267">
        <v>52124</v>
      </c>
      <c r="L10" s="268">
        <v>765</v>
      </c>
      <c r="M10" s="269">
        <v>4538</v>
      </c>
      <c r="N10" s="270">
        <v>-83.1</v>
      </c>
    </row>
    <row r="11" spans="1:16" ht="13.5" customHeight="1" x14ac:dyDescent="0.15">
      <c r="A11" s="248"/>
      <c r="B11" s="244"/>
      <c r="C11" s="244"/>
      <c r="D11" s="244"/>
      <c r="E11" s="244"/>
      <c r="F11" s="244"/>
      <c r="G11" s="1119" t="s">
        <v>474</v>
      </c>
      <c r="H11" s="1120"/>
      <c r="I11" s="1120"/>
      <c r="J11" s="1121"/>
      <c r="K11" s="267">
        <v>831124</v>
      </c>
      <c r="L11" s="268">
        <v>12197</v>
      </c>
      <c r="M11" s="269">
        <v>5513</v>
      </c>
      <c r="N11" s="270">
        <v>121.2</v>
      </c>
    </row>
    <row r="12" spans="1:16" ht="13.5" customHeight="1" x14ac:dyDescent="0.15">
      <c r="A12" s="248"/>
      <c r="B12" s="244"/>
      <c r="C12" s="244"/>
      <c r="D12" s="244"/>
      <c r="E12" s="244"/>
      <c r="F12" s="244"/>
      <c r="G12" s="1119" t="s">
        <v>475</v>
      </c>
      <c r="H12" s="1120"/>
      <c r="I12" s="1120"/>
      <c r="J12" s="1121"/>
      <c r="K12" s="267" t="s">
        <v>476</v>
      </c>
      <c r="L12" s="268" t="s">
        <v>476</v>
      </c>
      <c r="M12" s="269">
        <v>953</v>
      </c>
      <c r="N12" s="270" t="s">
        <v>476</v>
      </c>
    </row>
    <row r="13" spans="1:16" ht="13.5" customHeight="1" x14ac:dyDescent="0.15">
      <c r="A13" s="248"/>
      <c r="B13" s="244"/>
      <c r="C13" s="244"/>
      <c r="D13" s="244"/>
      <c r="E13" s="244"/>
      <c r="F13" s="244"/>
      <c r="G13" s="1119" t="s">
        <v>477</v>
      </c>
      <c r="H13" s="1120"/>
      <c r="I13" s="1120"/>
      <c r="J13" s="1121"/>
      <c r="K13" s="267" t="s">
        <v>476</v>
      </c>
      <c r="L13" s="268" t="s">
        <v>476</v>
      </c>
      <c r="M13" s="269">
        <v>2</v>
      </c>
      <c r="N13" s="270" t="s">
        <v>476</v>
      </c>
    </row>
    <row r="14" spans="1:16" ht="13.5" customHeight="1" x14ac:dyDescent="0.15">
      <c r="A14" s="248"/>
      <c r="B14" s="244"/>
      <c r="C14" s="244"/>
      <c r="D14" s="244"/>
      <c r="E14" s="244"/>
      <c r="F14" s="244"/>
      <c r="G14" s="1119" t="s">
        <v>478</v>
      </c>
      <c r="H14" s="1120"/>
      <c r="I14" s="1120"/>
      <c r="J14" s="1121"/>
      <c r="K14" s="267">
        <v>133782</v>
      </c>
      <c r="L14" s="268">
        <v>1963</v>
      </c>
      <c r="M14" s="269">
        <v>2887</v>
      </c>
      <c r="N14" s="270">
        <v>-32</v>
      </c>
    </row>
    <row r="15" spans="1:16" ht="13.5" customHeight="1" x14ac:dyDescent="0.15">
      <c r="A15" s="248"/>
      <c r="B15" s="244"/>
      <c r="C15" s="244"/>
      <c r="D15" s="244"/>
      <c r="E15" s="244"/>
      <c r="F15" s="244"/>
      <c r="G15" s="1119" t="s">
        <v>479</v>
      </c>
      <c r="H15" s="1120"/>
      <c r="I15" s="1120"/>
      <c r="J15" s="1121"/>
      <c r="K15" s="267">
        <v>68123</v>
      </c>
      <c r="L15" s="268">
        <v>1000</v>
      </c>
      <c r="M15" s="269">
        <v>1642</v>
      </c>
      <c r="N15" s="270">
        <v>-39.1</v>
      </c>
    </row>
    <row r="16" spans="1:16" x14ac:dyDescent="0.15">
      <c r="A16" s="248"/>
      <c r="B16" s="244"/>
      <c r="C16" s="244"/>
      <c r="D16" s="244"/>
      <c r="E16" s="244"/>
      <c r="F16" s="244"/>
      <c r="G16" s="1122" t="s">
        <v>480</v>
      </c>
      <c r="H16" s="1123"/>
      <c r="I16" s="1123"/>
      <c r="J16" s="1124"/>
      <c r="K16" s="268">
        <v>-316278</v>
      </c>
      <c r="L16" s="268">
        <v>-4641</v>
      </c>
      <c r="M16" s="269">
        <v>-6965</v>
      </c>
      <c r="N16" s="270">
        <v>-33.4</v>
      </c>
    </row>
    <row r="17" spans="1:16" x14ac:dyDescent="0.15">
      <c r="A17" s="248"/>
      <c r="B17" s="244"/>
      <c r="C17" s="244"/>
      <c r="D17" s="244"/>
      <c r="E17" s="244"/>
      <c r="F17" s="244"/>
      <c r="G17" s="1122" t="s">
        <v>169</v>
      </c>
      <c r="H17" s="1123"/>
      <c r="I17" s="1123"/>
      <c r="J17" s="1124"/>
      <c r="K17" s="268">
        <v>4558590</v>
      </c>
      <c r="L17" s="268">
        <v>66898</v>
      </c>
      <c r="M17" s="269">
        <v>73685</v>
      </c>
      <c r="N17" s="270">
        <v>-9.1999999999999993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14" t="s">
        <v>485</v>
      </c>
      <c r="H21" s="1115"/>
      <c r="I21" s="1115"/>
      <c r="J21" s="1116"/>
      <c r="K21" s="280">
        <v>5.37</v>
      </c>
      <c r="L21" s="281">
        <v>7.13</v>
      </c>
      <c r="M21" s="282">
        <v>-1.76</v>
      </c>
      <c r="N21" s="249"/>
      <c r="O21" s="283"/>
      <c r="P21" s="279"/>
    </row>
    <row r="22" spans="1:16" s="284" customFormat="1" x14ac:dyDescent="0.15">
      <c r="A22" s="279"/>
      <c r="B22" s="249"/>
      <c r="C22" s="249"/>
      <c r="D22" s="249"/>
      <c r="E22" s="249"/>
      <c r="F22" s="249"/>
      <c r="G22" s="1114" t="s">
        <v>486</v>
      </c>
      <c r="H22" s="1115"/>
      <c r="I22" s="1115"/>
      <c r="J22" s="1116"/>
      <c r="K22" s="285">
        <v>97.7</v>
      </c>
      <c r="L22" s="286">
        <v>98.1</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467</v>
      </c>
      <c r="L30" s="254"/>
      <c r="M30" s="255" t="s">
        <v>468</v>
      </c>
      <c r="N30" s="256"/>
    </row>
    <row r="31" spans="1:16" x14ac:dyDescent="0.15">
      <c r="A31" s="248"/>
      <c r="B31" s="244"/>
      <c r="C31" s="244"/>
      <c r="D31" s="244"/>
      <c r="E31" s="244"/>
      <c r="F31" s="244"/>
      <c r="G31" s="257"/>
      <c r="H31" s="258"/>
      <c r="I31" s="258"/>
      <c r="J31" s="259"/>
      <c r="K31" s="1118"/>
      <c r="L31" s="260" t="s">
        <v>469</v>
      </c>
      <c r="M31" s="261" t="s">
        <v>470</v>
      </c>
      <c r="N31" s="262" t="s">
        <v>471</v>
      </c>
    </row>
    <row r="32" spans="1:16" ht="27" customHeight="1" x14ac:dyDescent="0.15">
      <c r="A32" s="248"/>
      <c r="B32" s="244"/>
      <c r="C32" s="244"/>
      <c r="D32" s="244"/>
      <c r="E32" s="244"/>
      <c r="F32" s="244"/>
      <c r="G32" s="1130" t="s">
        <v>489</v>
      </c>
      <c r="H32" s="1131"/>
      <c r="I32" s="1131"/>
      <c r="J32" s="1132"/>
      <c r="K32" s="294">
        <v>1713486</v>
      </c>
      <c r="L32" s="294">
        <v>25146</v>
      </c>
      <c r="M32" s="295">
        <v>43359</v>
      </c>
      <c r="N32" s="296">
        <v>-42</v>
      </c>
    </row>
    <row r="33" spans="1:16" ht="13.5" customHeight="1" x14ac:dyDescent="0.15">
      <c r="A33" s="248"/>
      <c r="B33" s="244"/>
      <c r="C33" s="244"/>
      <c r="D33" s="244"/>
      <c r="E33" s="244"/>
      <c r="F33" s="244"/>
      <c r="G33" s="1130" t="s">
        <v>490</v>
      </c>
      <c r="H33" s="1131"/>
      <c r="I33" s="1131"/>
      <c r="J33" s="1132"/>
      <c r="K33" s="294">
        <v>16667</v>
      </c>
      <c r="L33" s="294">
        <v>245</v>
      </c>
      <c r="M33" s="295">
        <v>0</v>
      </c>
      <c r="N33" s="296">
        <v>0</v>
      </c>
    </row>
    <row r="34" spans="1:16" ht="27" customHeight="1" x14ac:dyDescent="0.15">
      <c r="A34" s="248"/>
      <c r="B34" s="244"/>
      <c r="C34" s="244"/>
      <c r="D34" s="244"/>
      <c r="E34" s="244"/>
      <c r="F34" s="244"/>
      <c r="G34" s="1130" t="s">
        <v>491</v>
      </c>
      <c r="H34" s="1131"/>
      <c r="I34" s="1131"/>
      <c r="J34" s="1132"/>
      <c r="K34" s="294">
        <v>18907</v>
      </c>
      <c r="L34" s="294">
        <v>277</v>
      </c>
      <c r="M34" s="295">
        <v>39</v>
      </c>
      <c r="N34" s="296">
        <v>610.29999999999995</v>
      </c>
    </row>
    <row r="35" spans="1:16" ht="27" customHeight="1" x14ac:dyDescent="0.15">
      <c r="A35" s="248"/>
      <c r="B35" s="244"/>
      <c r="C35" s="244"/>
      <c r="D35" s="244"/>
      <c r="E35" s="244"/>
      <c r="F35" s="244"/>
      <c r="G35" s="1130" t="s">
        <v>492</v>
      </c>
      <c r="H35" s="1131"/>
      <c r="I35" s="1131"/>
      <c r="J35" s="1132"/>
      <c r="K35" s="294">
        <v>552546</v>
      </c>
      <c r="L35" s="294">
        <v>8109</v>
      </c>
      <c r="M35" s="295">
        <v>11806</v>
      </c>
      <c r="N35" s="296">
        <v>-31.3</v>
      </c>
    </row>
    <row r="36" spans="1:16" ht="27" customHeight="1" x14ac:dyDescent="0.15">
      <c r="A36" s="248"/>
      <c r="B36" s="244"/>
      <c r="C36" s="244"/>
      <c r="D36" s="244"/>
      <c r="E36" s="244"/>
      <c r="F36" s="244"/>
      <c r="G36" s="1130" t="s">
        <v>493</v>
      </c>
      <c r="H36" s="1131"/>
      <c r="I36" s="1131"/>
      <c r="J36" s="1132"/>
      <c r="K36" s="294">
        <v>172698</v>
      </c>
      <c r="L36" s="294">
        <v>2534</v>
      </c>
      <c r="M36" s="295">
        <v>1910</v>
      </c>
      <c r="N36" s="296">
        <v>32.700000000000003</v>
      </c>
    </row>
    <row r="37" spans="1:16" ht="13.5" customHeight="1" x14ac:dyDescent="0.15">
      <c r="A37" s="248"/>
      <c r="B37" s="244"/>
      <c r="C37" s="244"/>
      <c r="D37" s="244"/>
      <c r="E37" s="244"/>
      <c r="F37" s="244"/>
      <c r="G37" s="1130" t="s">
        <v>494</v>
      </c>
      <c r="H37" s="1131"/>
      <c r="I37" s="1131"/>
      <c r="J37" s="1132"/>
      <c r="K37" s="294">
        <v>13114</v>
      </c>
      <c r="L37" s="294">
        <v>192</v>
      </c>
      <c r="M37" s="295">
        <v>1129</v>
      </c>
      <c r="N37" s="296">
        <v>-83</v>
      </c>
    </row>
    <row r="38" spans="1:16" ht="27" customHeight="1" x14ac:dyDescent="0.15">
      <c r="A38" s="248"/>
      <c r="B38" s="244"/>
      <c r="C38" s="244"/>
      <c r="D38" s="244"/>
      <c r="E38" s="244"/>
      <c r="F38" s="244"/>
      <c r="G38" s="1133" t="s">
        <v>495</v>
      </c>
      <c r="H38" s="1134"/>
      <c r="I38" s="1134"/>
      <c r="J38" s="1135"/>
      <c r="K38" s="297" t="s">
        <v>476</v>
      </c>
      <c r="L38" s="297" t="s">
        <v>476</v>
      </c>
      <c r="M38" s="298">
        <v>5</v>
      </c>
      <c r="N38" s="299" t="s">
        <v>476</v>
      </c>
      <c r="O38" s="293"/>
    </row>
    <row r="39" spans="1:16" x14ac:dyDescent="0.15">
      <c r="A39" s="248"/>
      <c r="B39" s="244"/>
      <c r="C39" s="244"/>
      <c r="D39" s="244"/>
      <c r="E39" s="244"/>
      <c r="F39" s="244"/>
      <c r="G39" s="1133" t="s">
        <v>496</v>
      </c>
      <c r="H39" s="1134"/>
      <c r="I39" s="1134"/>
      <c r="J39" s="1135"/>
      <c r="K39" s="300">
        <v>-44806</v>
      </c>
      <c r="L39" s="300">
        <v>-658</v>
      </c>
      <c r="M39" s="301">
        <v>-5126</v>
      </c>
      <c r="N39" s="302">
        <v>-87.2</v>
      </c>
      <c r="O39" s="293"/>
    </row>
    <row r="40" spans="1:16" ht="27" customHeight="1" x14ac:dyDescent="0.15">
      <c r="A40" s="248"/>
      <c r="B40" s="244"/>
      <c r="C40" s="244"/>
      <c r="D40" s="244"/>
      <c r="E40" s="244"/>
      <c r="F40" s="244"/>
      <c r="G40" s="1130" t="s">
        <v>497</v>
      </c>
      <c r="H40" s="1131"/>
      <c r="I40" s="1131"/>
      <c r="J40" s="1132"/>
      <c r="K40" s="300">
        <v>-1455557</v>
      </c>
      <c r="L40" s="300">
        <v>-21361</v>
      </c>
      <c r="M40" s="301">
        <v>-37205</v>
      </c>
      <c r="N40" s="302">
        <v>-42.6</v>
      </c>
      <c r="O40" s="293"/>
    </row>
    <row r="41" spans="1:16" x14ac:dyDescent="0.15">
      <c r="A41" s="248"/>
      <c r="B41" s="244"/>
      <c r="C41" s="244"/>
      <c r="D41" s="244"/>
      <c r="E41" s="244"/>
      <c r="F41" s="244"/>
      <c r="G41" s="1136" t="s">
        <v>279</v>
      </c>
      <c r="H41" s="1137"/>
      <c r="I41" s="1137"/>
      <c r="J41" s="1138"/>
      <c r="K41" s="294">
        <v>987055</v>
      </c>
      <c r="L41" s="300">
        <v>14485</v>
      </c>
      <c r="M41" s="301">
        <v>15917</v>
      </c>
      <c r="N41" s="302">
        <v>-9</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5" t="s">
        <v>467</v>
      </c>
      <c r="J49" s="1127" t="s">
        <v>501</v>
      </c>
      <c r="K49" s="1128"/>
      <c r="L49" s="1128"/>
      <c r="M49" s="1128"/>
      <c r="N49" s="1129"/>
    </row>
    <row r="50" spans="1:14" x14ac:dyDescent="0.15">
      <c r="A50" s="248"/>
      <c r="B50" s="244"/>
      <c r="C50" s="244"/>
      <c r="D50" s="244"/>
      <c r="E50" s="244"/>
      <c r="F50" s="244"/>
      <c r="G50" s="312"/>
      <c r="H50" s="313"/>
      <c r="I50" s="1126"/>
      <c r="J50" s="314" t="s">
        <v>502</v>
      </c>
      <c r="K50" s="315" t="s">
        <v>503</v>
      </c>
      <c r="L50" s="316" t="s">
        <v>504</v>
      </c>
      <c r="M50" s="317" t="s">
        <v>505</v>
      </c>
      <c r="N50" s="318" t="s">
        <v>506</v>
      </c>
    </row>
    <row r="51" spans="1:14" x14ac:dyDescent="0.15">
      <c r="A51" s="248"/>
      <c r="B51" s="244"/>
      <c r="C51" s="244"/>
      <c r="D51" s="244"/>
      <c r="E51" s="244"/>
      <c r="F51" s="244"/>
      <c r="G51" s="310" t="s">
        <v>507</v>
      </c>
      <c r="H51" s="311"/>
      <c r="I51" s="319">
        <v>3546501</v>
      </c>
      <c r="J51" s="320">
        <v>53123</v>
      </c>
      <c r="K51" s="321">
        <v>12.1</v>
      </c>
      <c r="L51" s="322">
        <v>61882</v>
      </c>
      <c r="M51" s="323">
        <v>6.7</v>
      </c>
      <c r="N51" s="324">
        <v>5.4</v>
      </c>
    </row>
    <row r="52" spans="1:14" x14ac:dyDescent="0.15">
      <c r="A52" s="248"/>
      <c r="B52" s="244"/>
      <c r="C52" s="244"/>
      <c r="D52" s="244"/>
      <c r="E52" s="244"/>
      <c r="F52" s="244"/>
      <c r="G52" s="325"/>
      <c r="H52" s="326" t="s">
        <v>508</v>
      </c>
      <c r="I52" s="327">
        <v>989847</v>
      </c>
      <c r="J52" s="328">
        <v>14827</v>
      </c>
      <c r="K52" s="329">
        <v>-44</v>
      </c>
      <c r="L52" s="330">
        <v>32175</v>
      </c>
      <c r="M52" s="331">
        <v>0</v>
      </c>
      <c r="N52" s="332">
        <v>-44</v>
      </c>
    </row>
    <row r="53" spans="1:14" x14ac:dyDescent="0.15">
      <c r="A53" s="248"/>
      <c r="B53" s="244"/>
      <c r="C53" s="244"/>
      <c r="D53" s="244"/>
      <c r="E53" s="244"/>
      <c r="F53" s="244"/>
      <c r="G53" s="310" t="s">
        <v>509</v>
      </c>
      <c r="H53" s="311"/>
      <c r="I53" s="319">
        <v>1735251</v>
      </c>
      <c r="J53" s="320">
        <v>25862</v>
      </c>
      <c r="K53" s="321">
        <v>-51.3</v>
      </c>
      <c r="L53" s="322">
        <v>47569</v>
      </c>
      <c r="M53" s="323">
        <v>-23.1</v>
      </c>
      <c r="N53" s="324">
        <v>-28.2</v>
      </c>
    </row>
    <row r="54" spans="1:14" x14ac:dyDescent="0.15">
      <c r="A54" s="248"/>
      <c r="B54" s="244"/>
      <c r="C54" s="244"/>
      <c r="D54" s="244"/>
      <c r="E54" s="244"/>
      <c r="F54" s="244"/>
      <c r="G54" s="325"/>
      <c r="H54" s="326" t="s">
        <v>508</v>
      </c>
      <c r="I54" s="327">
        <v>517278</v>
      </c>
      <c r="J54" s="328">
        <v>7709</v>
      </c>
      <c r="K54" s="329">
        <v>-48</v>
      </c>
      <c r="L54" s="330">
        <v>26255</v>
      </c>
      <c r="M54" s="331">
        <v>-18.399999999999999</v>
      </c>
      <c r="N54" s="332">
        <v>-29.6</v>
      </c>
    </row>
    <row r="55" spans="1:14" x14ac:dyDescent="0.15">
      <c r="A55" s="248"/>
      <c r="B55" s="244"/>
      <c r="C55" s="244"/>
      <c r="D55" s="244"/>
      <c r="E55" s="244"/>
      <c r="F55" s="244"/>
      <c r="G55" s="310" t="s">
        <v>510</v>
      </c>
      <c r="H55" s="311"/>
      <c r="I55" s="319">
        <v>1751186</v>
      </c>
      <c r="J55" s="320">
        <v>25795</v>
      </c>
      <c r="K55" s="321">
        <v>-0.3</v>
      </c>
      <c r="L55" s="322">
        <v>50880</v>
      </c>
      <c r="M55" s="323">
        <v>7</v>
      </c>
      <c r="N55" s="324">
        <v>-7.3</v>
      </c>
    </row>
    <row r="56" spans="1:14" x14ac:dyDescent="0.15">
      <c r="A56" s="248"/>
      <c r="B56" s="244"/>
      <c r="C56" s="244"/>
      <c r="D56" s="244"/>
      <c r="E56" s="244"/>
      <c r="F56" s="244"/>
      <c r="G56" s="325"/>
      <c r="H56" s="326" t="s">
        <v>508</v>
      </c>
      <c r="I56" s="327">
        <v>1050558</v>
      </c>
      <c r="J56" s="328">
        <v>15475</v>
      </c>
      <c r="K56" s="329">
        <v>100.7</v>
      </c>
      <c r="L56" s="330">
        <v>26879</v>
      </c>
      <c r="M56" s="331">
        <v>2.4</v>
      </c>
      <c r="N56" s="332">
        <v>98.3</v>
      </c>
    </row>
    <row r="57" spans="1:14" x14ac:dyDescent="0.15">
      <c r="A57" s="248"/>
      <c r="B57" s="244"/>
      <c r="C57" s="244"/>
      <c r="D57" s="244"/>
      <c r="E57" s="244"/>
      <c r="F57" s="244"/>
      <c r="G57" s="310" t="s">
        <v>511</v>
      </c>
      <c r="H57" s="311"/>
      <c r="I57" s="319">
        <v>3168660</v>
      </c>
      <c r="J57" s="320">
        <v>46536</v>
      </c>
      <c r="K57" s="321">
        <v>80.400000000000006</v>
      </c>
      <c r="L57" s="322">
        <v>63956</v>
      </c>
      <c r="M57" s="323">
        <v>25.7</v>
      </c>
      <c r="N57" s="324">
        <v>54.7</v>
      </c>
    </row>
    <row r="58" spans="1:14" x14ac:dyDescent="0.15">
      <c r="A58" s="248"/>
      <c r="B58" s="244"/>
      <c r="C58" s="244"/>
      <c r="D58" s="244"/>
      <c r="E58" s="244"/>
      <c r="F58" s="244"/>
      <c r="G58" s="325"/>
      <c r="H58" s="326" t="s">
        <v>508</v>
      </c>
      <c r="I58" s="327">
        <v>974176</v>
      </c>
      <c r="J58" s="328">
        <v>14307</v>
      </c>
      <c r="K58" s="329">
        <v>-7.5</v>
      </c>
      <c r="L58" s="330">
        <v>29239</v>
      </c>
      <c r="M58" s="331">
        <v>8.8000000000000007</v>
      </c>
      <c r="N58" s="332">
        <v>-16.3</v>
      </c>
    </row>
    <row r="59" spans="1:14" x14ac:dyDescent="0.15">
      <c r="A59" s="248"/>
      <c r="B59" s="244"/>
      <c r="C59" s="244"/>
      <c r="D59" s="244"/>
      <c r="E59" s="244"/>
      <c r="F59" s="244"/>
      <c r="G59" s="310" t="s">
        <v>512</v>
      </c>
      <c r="H59" s="311"/>
      <c r="I59" s="319">
        <v>4579067</v>
      </c>
      <c r="J59" s="320">
        <v>67199</v>
      </c>
      <c r="K59" s="321">
        <v>44.4</v>
      </c>
      <c r="L59" s="322">
        <v>66255</v>
      </c>
      <c r="M59" s="323">
        <v>3.6</v>
      </c>
      <c r="N59" s="324">
        <v>40.799999999999997</v>
      </c>
    </row>
    <row r="60" spans="1:14" x14ac:dyDescent="0.15">
      <c r="A60" s="248"/>
      <c r="B60" s="244"/>
      <c r="C60" s="244"/>
      <c r="D60" s="244"/>
      <c r="E60" s="244"/>
      <c r="F60" s="244"/>
      <c r="G60" s="325"/>
      <c r="H60" s="326" t="s">
        <v>508</v>
      </c>
      <c r="I60" s="333">
        <v>2486188</v>
      </c>
      <c r="J60" s="328">
        <v>36485</v>
      </c>
      <c r="K60" s="329">
        <v>155</v>
      </c>
      <c r="L60" s="330">
        <v>31822</v>
      </c>
      <c r="M60" s="331">
        <v>8.8000000000000007</v>
      </c>
      <c r="N60" s="332">
        <v>146.19999999999999</v>
      </c>
    </row>
    <row r="61" spans="1:14" x14ac:dyDescent="0.15">
      <c r="A61" s="248"/>
      <c r="B61" s="244"/>
      <c r="C61" s="244"/>
      <c r="D61" s="244"/>
      <c r="E61" s="244"/>
      <c r="F61" s="244"/>
      <c r="G61" s="310" t="s">
        <v>513</v>
      </c>
      <c r="H61" s="334"/>
      <c r="I61" s="335">
        <v>2956133</v>
      </c>
      <c r="J61" s="336">
        <v>43703</v>
      </c>
      <c r="K61" s="337">
        <v>17.100000000000001</v>
      </c>
      <c r="L61" s="338">
        <v>58108</v>
      </c>
      <c r="M61" s="339">
        <v>4</v>
      </c>
      <c r="N61" s="324">
        <v>13.1</v>
      </c>
    </row>
    <row r="62" spans="1:14" x14ac:dyDescent="0.15">
      <c r="A62" s="248"/>
      <c r="B62" s="244"/>
      <c r="C62" s="244"/>
      <c r="D62" s="244"/>
      <c r="E62" s="244"/>
      <c r="F62" s="244"/>
      <c r="G62" s="325"/>
      <c r="H62" s="326" t="s">
        <v>508</v>
      </c>
      <c r="I62" s="327">
        <v>1203609</v>
      </c>
      <c r="J62" s="328">
        <v>17761</v>
      </c>
      <c r="K62" s="329">
        <v>31.2</v>
      </c>
      <c r="L62" s="330">
        <v>29274</v>
      </c>
      <c r="M62" s="331">
        <v>0.3</v>
      </c>
      <c r="N62" s="332">
        <v>30.9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9" t="s">
        <v>3</v>
      </c>
      <c r="D47" s="1139"/>
      <c r="E47" s="1140"/>
      <c r="F47" s="11">
        <v>24.74</v>
      </c>
      <c r="G47" s="12">
        <v>26</v>
      </c>
      <c r="H47" s="12">
        <v>21.18</v>
      </c>
      <c r="I47" s="12">
        <v>19.29</v>
      </c>
      <c r="J47" s="13">
        <v>16.53</v>
      </c>
    </row>
    <row r="48" spans="2:10" ht="57.75" customHeight="1" x14ac:dyDescent="0.15">
      <c r="B48" s="14"/>
      <c r="C48" s="1141" t="s">
        <v>4</v>
      </c>
      <c r="D48" s="1141"/>
      <c r="E48" s="1142"/>
      <c r="F48" s="15">
        <v>6.93</v>
      </c>
      <c r="G48" s="16">
        <v>20</v>
      </c>
      <c r="H48" s="16">
        <v>11.27</v>
      </c>
      <c r="I48" s="16">
        <v>4.8499999999999996</v>
      </c>
      <c r="J48" s="17">
        <v>7.8</v>
      </c>
    </row>
    <row r="49" spans="2:10" ht="57.75" customHeight="1" thickBot="1" x14ac:dyDescent="0.2">
      <c r="B49" s="18"/>
      <c r="C49" s="1143" t="s">
        <v>5</v>
      </c>
      <c r="D49" s="1143"/>
      <c r="E49" s="1144"/>
      <c r="F49" s="19" t="s">
        <v>520</v>
      </c>
      <c r="G49" s="20">
        <v>9</v>
      </c>
      <c r="H49" s="20" t="s">
        <v>521</v>
      </c>
      <c r="I49" s="20" t="s">
        <v>522</v>
      </c>
      <c r="J49" s="21" t="s">
        <v>523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1" t="s">
        <v>524</v>
      </c>
      <c r="D34" s="1151"/>
      <c r="E34" s="1152"/>
      <c r="F34" s="32">
        <v>6.91</v>
      </c>
      <c r="G34" s="33">
        <v>19.84</v>
      </c>
      <c r="H34" s="33">
        <v>11.13</v>
      </c>
      <c r="I34" s="33">
        <v>4.7699999999999996</v>
      </c>
      <c r="J34" s="34">
        <v>7.86</v>
      </c>
      <c r="K34" s="22"/>
      <c r="L34" s="22"/>
      <c r="M34" s="22"/>
      <c r="N34" s="22"/>
      <c r="O34" s="22"/>
      <c r="P34" s="22"/>
    </row>
    <row r="35" spans="1:16" ht="39" customHeight="1" x14ac:dyDescent="0.15">
      <c r="A35" s="22"/>
      <c r="B35" s="35"/>
      <c r="C35" s="1145" t="s">
        <v>525</v>
      </c>
      <c r="D35" s="1146"/>
      <c r="E35" s="1147"/>
      <c r="F35" s="36">
        <v>6.26</v>
      </c>
      <c r="G35" s="37">
        <v>6.8</v>
      </c>
      <c r="H35" s="37">
        <v>6.97</v>
      </c>
      <c r="I35" s="37">
        <v>6.93</v>
      </c>
      <c r="J35" s="38">
        <v>6.93</v>
      </c>
      <c r="K35" s="22"/>
      <c r="L35" s="22"/>
      <c r="M35" s="22"/>
      <c r="N35" s="22"/>
      <c r="O35" s="22"/>
      <c r="P35" s="22"/>
    </row>
    <row r="36" spans="1:16" ht="39" customHeight="1" x14ac:dyDescent="0.15">
      <c r="A36" s="22"/>
      <c r="B36" s="35"/>
      <c r="C36" s="1145" t="s">
        <v>526</v>
      </c>
      <c r="D36" s="1146"/>
      <c r="E36" s="1147"/>
      <c r="F36" s="36" t="s">
        <v>476</v>
      </c>
      <c r="G36" s="37" t="s">
        <v>476</v>
      </c>
      <c r="H36" s="37">
        <v>7.57</v>
      </c>
      <c r="I36" s="37">
        <v>7.48</v>
      </c>
      <c r="J36" s="38">
        <v>5.21</v>
      </c>
      <c r="K36" s="22"/>
      <c r="L36" s="22"/>
      <c r="M36" s="22"/>
      <c r="N36" s="22"/>
      <c r="O36" s="22"/>
      <c r="P36" s="22"/>
    </row>
    <row r="37" spans="1:16" ht="39" customHeight="1" x14ac:dyDescent="0.15">
      <c r="A37" s="22"/>
      <c r="B37" s="35"/>
      <c r="C37" s="1145" t="s">
        <v>527</v>
      </c>
      <c r="D37" s="1146"/>
      <c r="E37" s="1147"/>
      <c r="F37" s="36">
        <v>1.42</v>
      </c>
      <c r="G37" s="37">
        <v>3.49</v>
      </c>
      <c r="H37" s="37">
        <v>3.87</v>
      </c>
      <c r="I37" s="37">
        <v>3.16</v>
      </c>
      <c r="J37" s="38">
        <v>2.27</v>
      </c>
      <c r="K37" s="22"/>
      <c r="L37" s="22"/>
      <c r="M37" s="22"/>
      <c r="N37" s="22"/>
      <c r="O37" s="22"/>
      <c r="P37" s="22"/>
    </row>
    <row r="38" spans="1:16" ht="39" customHeight="1" x14ac:dyDescent="0.15">
      <c r="A38" s="22"/>
      <c r="B38" s="35"/>
      <c r="C38" s="1145" t="s">
        <v>528</v>
      </c>
      <c r="D38" s="1146"/>
      <c r="E38" s="1147"/>
      <c r="F38" s="36">
        <v>0.48</v>
      </c>
      <c r="G38" s="37">
        <v>0.83</v>
      </c>
      <c r="H38" s="37">
        <v>0.65</v>
      </c>
      <c r="I38" s="37">
        <v>1.17</v>
      </c>
      <c r="J38" s="38">
        <v>1.1499999999999999</v>
      </c>
      <c r="K38" s="22"/>
      <c r="L38" s="22"/>
      <c r="M38" s="22"/>
      <c r="N38" s="22"/>
      <c r="O38" s="22"/>
      <c r="P38" s="22"/>
    </row>
    <row r="39" spans="1:16" ht="39" customHeight="1" x14ac:dyDescent="0.15">
      <c r="A39" s="22"/>
      <c r="B39" s="35"/>
      <c r="C39" s="1145" t="s">
        <v>529</v>
      </c>
      <c r="D39" s="1146"/>
      <c r="E39" s="1147"/>
      <c r="F39" s="36">
        <v>1.65</v>
      </c>
      <c r="G39" s="37">
        <v>1.64</v>
      </c>
      <c r="H39" s="37">
        <v>1.52</v>
      </c>
      <c r="I39" s="37">
        <v>1.39</v>
      </c>
      <c r="J39" s="38">
        <v>0.7</v>
      </c>
      <c r="K39" s="22"/>
      <c r="L39" s="22"/>
      <c r="M39" s="22"/>
      <c r="N39" s="22"/>
      <c r="O39" s="22"/>
      <c r="P39" s="22"/>
    </row>
    <row r="40" spans="1:16" ht="39" customHeight="1" x14ac:dyDescent="0.15">
      <c r="A40" s="22"/>
      <c r="B40" s="35"/>
      <c r="C40" s="1145" t="s">
        <v>530</v>
      </c>
      <c r="D40" s="1146"/>
      <c r="E40" s="1147"/>
      <c r="F40" s="36">
        <v>1.61</v>
      </c>
      <c r="G40" s="37">
        <v>1.55</v>
      </c>
      <c r="H40" s="37">
        <v>0.71</v>
      </c>
      <c r="I40" s="37">
        <v>0.71</v>
      </c>
      <c r="J40" s="38">
        <v>0.28000000000000003</v>
      </c>
      <c r="K40" s="22"/>
      <c r="L40" s="22"/>
      <c r="M40" s="22"/>
      <c r="N40" s="22"/>
      <c r="O40" s="22"/>
      <c r="P40" s="22"/>
    </row>
    <row r="41" spans="1:16" ht="39" customHeight="1" x14ac:dyDescent="0.15">
      <c r="A41" s="22"/>
      <c r="B41" s="35"/>
      <c r="C41" s="1145" t="s">
        <v>531</v>
      </c>
      <c r="D41" s="1146"/>
      <c r="E41" s="1147"/>
      <c r="F41" s="36">
        <v>7.0000000000000007E-2</v>
      </c>
      <c r="G41" s="37">
        <v>7.0000000000000007E-2</v>
      </c>
      <c r="H41" s="37">
        <v>0.15</v>
      </c>
      <c r="I41" s="37">
        <v>0.03</v>
      </c>
      <c r="J41" s="38">
        <v>0.06</v>
      </c>
      <c r="K41" s="22"/>
      <c r="L41" s="22"/>
      <c r="M41" s="22"/>
      <c r="N41" s="22"/>
      <c r="O41" s="22"/>
      <c r="P41" s="22"/>
    </row>
    <row r="42" spans="1:16" ht="39" customHeight="1" x14ac:dyDescent="0.15">
      <c r="A42" s="22"/>
      <c r="B42" s="39"/>
      <c r="C42" s="1145" t="s">
        <v>532</v>
      </c>
      <c r="D42" s="1146"/>
      <c r="E42" s="1147"/>
      <c r="F42" s="36" t="s">
        <v>476</v>
      </c>
      <c r="G42" s="37" t="s">
        <v>476</v>
      </c>
      <c r="H42" s="37" t="s">
        <v>476</v>
      </c>
      <c r="I42" s="37" t="s">
        <v>476</v>
      </c>
      <c r="J42" s="38" t="s">
        <v>476</v>
      </c>
      <c r="K42" s="22"/>
      <c r="L42" s="22"/>
      <c r="M42" s="22"/>
      <c r="N42" s="22"/>
      <c r="O42" s="22"/>
      <c r="P42" s="22"/>
    </row>
    <row r="43" spans="1:16" ht="39" customHeight="1" thickBot="1" x14ac:dyDescent="0.2">
      <c r="A43" s="22"/>
      <c r="B43" s="40"/>
      <c r="C43" s="1148" t="s">
        <v>533</v>
      </c>
      <c r="D43" s="1149"/>
      <c r="E43" s="1150"/>
      <c r="F43" s="41">
        <v>0.85</v>
      </c>
      <c r="G43" s="42">
        <v>0.99</v>
      </c>
      <c r="H43" s="42">
        <v>0.28000000000000003</v>
      </c>
      <c r="I43" s="42">
        <v>0.08</v>
      </c>
      <c r="J43" s="43">
        <v>0.02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2179</v>
      </c>
      <c r="L45" s="60">
        <v>1798</v>
      </c>
      <c r="M45" s="60">
        <v>1770</v>
      </c>
      <c r="N45" s="60">
        <v>1754</v>
      </c>
      <c r="O45" s="61">
        <v>1713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476</v>
      </c>
      <c r="L46" s="64" t="s">
        <v>476</v>
      </c>
      <c r="M46" s="64">
        <v>17</v>
      </c>
      <c r="N46" s="64">
        <v>17</v>
      </c>
      <c r="O46" s="65">
        <v>17</v>
      </c>
      <c r="P46" s="48"/>
      <c r="Q46" s="48"/>
      <c r="R46" s="48"/>
      <c r="S46" s="48"/>
      <c r="T46" s="48"/>
      <c r="U46" s="48"/>
    </row>
    <row r="47" spans="1:21" ht="30.75" customHeight="1" x14ac:dyDescent="0.15">
      <c r="A47" s="48"/>
      <c r="B47" s="1163"/>
      <c r="C47" s="1164"/>
      <c r="D47" s="62"/>
      <c r="E47" s="1155" t="s">
        <v>14</v>
      </c>
      <c r="F47" s="1155"/>
      <c r="G47" s="1155"/>
      <c r="H47" s="1155"/>
      <c r="I47" s="1155"/>
      <c r="J47" s="1156"/>
      <c r="K47" s="63">
        <v>31</v>
      </c>
      <c r="L47" s="64">
        <v>28</v>
      </c>
      <c r="M47" s="64">
        <v>23</v>
      </c>
      <c r="N47" s="64">
        <v>19</v>
      </c>
      <c r="O47" s="65">
        <v>19</v>
      </c>
      <c r="P47" s="48"/>
      <c r="Q47" s="48"/>
      <c r="R47" s="48"/>
      <c r="S47" s="48"/>
      <c r="T47" s="48"/>
      <c r="U47" s="48"/>
    </row>
    <row r="48" spans="1:21" ht="30.75" customHeight="1" x14ac:dyDescent="0.15">
      <c r="A48" s="48"/>
      <c r="B48" s="1163"/>
      <c r="C48" s="1164"/>
      <c r="D48" s="62"/>
      <c r="E48" s="1155" t="s">
        <v>15</v>
      </c>
      <c r="F48" s="1155"/>
      <c r="G48" s="1155"/>
      <c r="H48" s="1155"/>
      <c r="I48" s="1155"/>
      <c r="J48" s="1156"/>
      <c r="K48" s="63">
        <v>713</v>
      </c>
      <c r="L48" s="64">
        <v>658</v>
      </c>
      <c r="M48" s="64">
        <v>2256</v>
      </c>
      <c r="N48" s="64">
        <v>612</v>
      </c>
      <c r="O48" s="65">
        <v>553</v>
      </c>
      <c r="P48" s="48"/>
      <c r="Q48" s="48"/>
      <c r="R48" s="48"/>
      <c r="S48" s="48"/>
      <c r="T48" s="48"/>
      <c r="U48" s="48"/>
    </row>
    <row r="49" spans="1:21" ht="30.75" customHeight="1" x14ac:dyDescent="0.15">
      <c r="A49" s="48"/>
      <c r="B49" s="1163"/>
      <c r="C49" s="1164"/>
      <c r="D49" s="62"/>
      <c r="E49" s="1155" t="s">
        <v>16</v>
      </c>
      <c r="F49" s="1155"/>
      <c r="G49" s="1155"/>
      <c r="H49" s="1155"/>
      <c r="I49" s="1155"/>
      <c r="J49" s="1156"/>
      <c r="K49" s="63">
        <v>190</v>
      </c>
      <c r="L49" s="64">
        <v>195</v>
      </c>
      <c r="M49" s="64">
        <v>198</v>
      </c>
      <c r="N49" s="64">
        <v>197</v>
      </c>
      <c r="O49" s="65">
        <v>173</v>
      </c>
      <c r="P49" s="48"/>
      <c r="Q49" s="48"/>
      <c r="R49" s="48"/>
      <c r="S49" s="48"/>
      <c r="T49" s="48"/>
      <c r="U49" s="48"/>
    </row>
    <row r="50" spans="1:21" ht="30.75" customHeight="1" x14ac:dyDescent="0.15">
      <c r="A50" s="48"/>
      <c r="B50" s="1163"/>
      <c r="C50" s="1164"/>
      <c r="D50" s="62"/>
      <c r="E50" s="1155" t="s">
        <v>17</v>
      </c>
      <c r="F50" s="1155"/>
      <c r="G50" s="1155"/>
      <c r="H50" s="1155"/>
      <c r="I50" s="1155"/>
      <c r="J50" s="1156"/>
      <c r="K50" s="63">
        <v>1</v>
      </c>
      <c r="L50" s="64" t="s">
        <v>476</v>
      </c>
      <c r="M50" s="64">
        <v>2</v>
      </c>
      <c r="N50" s="64">
        <v>9</v>
      </c>
      <c r="O50" s="65">
        <v>13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1562</v>
      </c>
      <c r="L52" s="64">
        <v>1418</v>
      </c>
      <c r="M52" s="64">
        <v>1454</v>
      </c>
      <c r="N52" s="64">
        <v>1520</v>
      </c>
      <c r="O52" s="65">
        <v>1501</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1552</v>
      </c>
      <c r="L53" s="69">
        <v>1261</v>
      </c>
      <c r="M53" s="69">
        <v>2812</v>
      </c>
      <c r="N53" s="69">
        <v>1088</v>
      </c>
      <c r="O53" s="70">
        <v>987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2016-04-26T07:37:15Z</cp:lastPrinted>
  <dcterms:created xsi:type="dcterms:W3CDTF">2016-02-15T00:50:02Z</dcterms:created>
  <dcterms:modified xsi:type="dcterms:W3CDTF">2016-05-06T01:54:39Z</dcterms:modified>
</cp:coreProperties>
</file>